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Jordan\2 PPR\"/>
    </mc:Choice>
  </mc:AlternateContent>
  <xr:revisionPtr revIDLastSave="0" documentId="8_{7384CB15-9B95-4B8E-B7C7-D7A91B2695D6}" xr6:coauthVersionLast="36" xr6:coauthVersionMax="36" xr10:uidLastSave="{00000000-0000-0000-0000-000000000000}"/>
  <bookViews>
    <workbookView xWindow="0" yWindow="0" windowWidth="19200" windowHeight="6350" tabRatio="938" activeTab="2" xr2:uid="{00000000-000D-0000-FFFF-FFFF00000000}"/>
  </bookViews>
  <sheets>
    <sheet name="Overview" sheetId="1" r:id="rId1"/>
    <sheet name="FinancialData" sheetId="2" r:id="rId2"/>
    <sheet name="Risk Assesment" sheetId="12" r:id="rId3"/>
    <sheet name="Rating" sheetId="5" r:id="rId4"/>
    <sheet name="Project Indicators" sheetId="8" r:id="rId5"/>
    <sheet name="Lessons Learned" sheetId="9" r:id="rId6"/>
    <sheet name="Results Tracker" sheetId="11" r:id="rId7"/>
    <sheet name="Units for Indicators" sheetId="6" r:id="rId8"/>
    <sheet name="Sub-project 1.1 wrokplan(PDRA))" sheetId="15" r:id="rId9"/>
    <sheet name="Sub-project 1.1 workplan(HFDJB)" sheetId="14" r:id="rId10"/>
    <sheet name="Sub-project 1.2 workplan(JVA)" sheetId="16" r:id="rId11"/>
    <sheet name="Sub-project 1.3 workplan(WAJ)" sheetId="17" r:id="rId12"/>
    <sheet name="Sub-project 1.4 workplan(JVA)" sheetId="18" r:id="rId13"/>
    <sheet name="Sub-project 1.5 workplan(JVA)" sheetId="19" r:id="rId14"/>
    <sheet name="Sub-project 1.6 workplan(NCARE)" sheetId="20" r:id="rId15"/>
    <sheet name="Sub-prjct 2.1wrkpln (MoEnv-RSS)" sheetId="21" r:id="rId16"/>
    <sheet name="Sub-prjct 2.2wrkpln (MoEnv-RSS)" sheetId="22" r:id="rId17"/>
    <sheet name="Sub-project 2.3 wrokplan(NCARE)" sheetId="23" r:id="rId18"/>
  </sheets>
  <externalReferences>
    <externalReference r:id="rId1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21" l="1"/>
  <c r="H11" i="21" s="1"/>
  <c r="E12" i="21"/>
  <c r="H12" i="21" s="1"/>
  <c r="J12" i="21" s="1"/>
  <c r="E13" i="21"/>
  <c r="H13" i="21"/>
  <c r="J13" i="21" s="1"/>
  <c r="I14" i="21"/>
  <c r="H17" i="21"/>
  <c r="I17" i="21"/>
  <c r="I18" i="21" s="1"/>
  <c r="J17" i="21"/>
  <c r="J20" i="21"/>
  <c r="J27" i="21"/>
  <c r="E39" i="21"/>
  <c r="H39" i="21" s="1"/>
  <c r="E40" i="21"/>
  <c r="H40" i="21" s="1"/>
  <c r="J40" i="21" s="1"/>
  <c r="E41" i="21"/>
  <c r="H41" i="21" s="1"/>
  <c r="J41" i="21" s="1"/>
  <c r="E44" i="21"/>
  <c r="H44" i="21"/>
  <c r="J44" i="21" s="1"/>
  <c r="E45" i="21"/>
  <c r="H45" i="21"/>
  <c r="J45" i="21" s="1"/>
  <c r="E46" i="21"/>
  <c r="H46" i="21" s="1"/>
  <c r="J46" i="21" s="1"/>
  <c r="E47" i="21"/>
  <c r="H47" i="21" s="1"/>
  <c r="J47" i="21" s="1"/>
  <c r="E50" i="21"/>
  <c r="H50" i="21" s="1"/>
  <c r="J50" i="21" s="1"/>
  <c r="E51" i="21"/>
  <c r="H51" i="21" s="1"/>
  <c r="J51" i="21" s="1"/>
  <c r="E52" i="21"/>
  <c r="H52" i="21" s="1"/>
  <c r="J52" i="21" s="1"/>
  <c r="E53" i="21"/>
  <c r="H53" i="21" s="1"/>
  <c r="J53" i="21" s="1"/>
  <c r="E56" i="21"/>
  <c r="H56" i="21"/>
  <c r="E57" i="21"/>
  <c r="H57" i="21"/>
  <c r="J57" i="21" s="1"/>
  <c r="E58" i="21"/>
  <c r="H58" i="21" s="1"/>
  <c r="J58" i="21" s="1"/>
  <c r="E59" i="21"/>
  <c r="H59" i="21" s="1"/>
  <c r="J59" i="21" s="1"/>
  <c r="E62" i="21"/>
  <c r="H62" i="21" s="1"/>
  <c r="J62" i="21" s="1"/>
  <c r="E63" i="21"/>
  <c r="H63" i="21" s="1"/>
  <c r="E64" i="21"/>
  <c r="H64" i="21" s="1"/>
  <c r="J64" i="21" s="1"/>
  <c r="E65" i="21"/>
  <c r="H65" i="21" s="1"/>
  <c r="J65" i="21" s="1"/>
  <c r="E66" i="21"/>
  <c r="H66" i="21"/>
  <c r="J66" i="21" s="1"/>
  <c r="E69" i="21"/>
  <c r="H69" i="21" s="1"/>
  <c r="J69" i="21" s="1"/>
  <c r="J70" i="21" s="1"/>
  <c r="E71" i="21"/>
  <c r="H71" i="21" s="1"/>
  <c r="J71" i="21" s="1"/>
  <c r="J72" i="21" s="1"/>
  <c r="E73" i="21"/>
  <c r="H73" i="21" s="1"/>
  <c r="E77" i="21"/>
  <c r="H77" i="21"/>
  <c r="J77" i="21" s="1"/>
  <c r="J79" i="21" s="1"/>
  <c r="E11" i="22"/>
  <c r="H11" i="22" s="1"/>
  <c r="E12" i="22"/>
  <c r="H12" i="22" s="1"/>
  <c r="J12" i="22" s="1"/>
  <c r="E13" i="22"/>
  <c r="H13" i="22"/>
  <c r="J13" i="22" s="1"/>
  <c r="I14" i="22"/>
  <c r="I18" i="22" s="1"/>
  <c r="H17" i="22"/>
  <c r="I17" i="22"/>
  <c r="J17" i="22"/>
  <c r="J20" i="22"/>
  <c r="J27" i="22"/>
  <c r="E39" i="22"/>
  <c r="H39" i="22" s="1"/>
  <c r="E40" i="22"/>
  <c r="H40" i="22" s="1"/>
  <c r="J40" i="22" s="1"/>
  <c r="E41" i="22"/>
  <c r="H41" i="22" s="1"/>
  <c r="J41" i="22" s="1"/>
  <c r="E44" i="22"/>
  <c r="H44" i="22" s="1"/>
  <c r="E45" i="22"/>
  <c r="H45" i="22" s="1"/>
  <c r="J45" i="22" s="1"/>
  <c r="E46" i="22"/>
  <c r="H46" i="22"/>
  <c r="J46" i="22"/>
  <c r="E47" i="22"/>
  <c r="H47" i="22" s="1"/>
  <c r="J47" i="22" s="1"/>
  <c r="E50" i="22"/>
  <c r="H50" i="22" s="1"/>
  <c r="J50" i="22" s="1"/>
  <c r="J51" i="22" s="1"/>
  <c r="E52" i="22"/>
  <c r="H52" i="22"/>
  <c r="J52" i="22" s="1"/>
  <c r="E55" i="22"/>
  <c r="H55" i="22"/>
  <c r="J55" i="22"/>
  <c r="E60" i="22"/>
  <c r="H60" i="22" s="1"/>
  <c r="J60" i="22" s="1"/>
  <c r="E61" i="22"/>
  <c r="H61" i="22" s="1"/>
  <c r="J61" i="22" s="1"/>
  <c r="E62" i="22"/>
  <c r="H62" i="22" s="1"/>
  <c r="J62" i="22" s="1"/>
  <c r="E65" i="22"/>
  <c r="H65" i="22"/>
  <c r="J65" i="22" s="1"/>
  <c r="J67" i="22" s="1"/>
  <c r="H75" i="21" l="1"/>
  <c r="J75" i="21" s="1"/>
  <c r="H60" i="21"/>
  <c r="J60" i="21" s="1"/>
  <c r="H63" i="22"/>
  <c r="J63" i="22" s="1"/>
  <c r="J73" i="21"/>
  <c r="J74" i="21" s="1"/>
  <c r="H42" i="21"/>
  <c r="J39" i="21"/>
  <c r="H67" i="21"/>
  <c r="J63" i="21"/>
  <c r="H54" i="21"/>
  <c r="J54" i="21" s="1"/>
  <c r="H14" i="21"/>
  <c r="J11" i="21"/>
  <c r="H48" i="21"/>
  <c r="J56" i="21"/>
  <c r="J44" i="22"/>
  <c r="H48" i="22"/>
  <c r="J48" i="22" s="1"/>
  <c r="H42" i="22"/>
  <c r="J39" i="22"/>
  <c r="H14" i="22"/>
  <c r="J11" i="22"/>
  <c r="J14" i="21" l="1"/>
  <c r="H18" i="21"/>
  <c r="J18" i="21" s="1"/>
  <c r="J78" i="21" s="1"/>
  <c r="J80" i="21" s="1"/>
  <c r="I48" i="21"/>
  <c r="J48" i="21"/>
  <c r="J42" i="21"/>
  <c r="H81" i="21"/>
  <c r="J42" i="22"/>
  <c r="J14" i="22"/>
  <c r="H18" i="22"/>
  <c r="J18" i="22" s="1"/>
  <c r="J66" i="22" s="1"/>
  <c r="J68" i="22" s="1"/>
  <c r="H69" i="22" s="1"/>
  <c r="J179" i="23"/>
  <c r="J176" i="23"/>
  <c r="J173" i="23"/>
  <c r="J170" i="23"/>
  <c r="J167" i="23"/>
  <c r="J162" i="23"/>
  <c r="I162" i="23"/>
  <c r="I161" i="23"/>
  <c r="H161" i="23"/>
  <c r="H162" i="23" s="1"/>
  <c r="J113" i="23"/>
  <c r="J114" i="23" s="1"/>
  <c r="H106" i="23"/>
  <c r="J91" i="23"/>
  <c r="E90" i="23"/>
  <c r="H90" i="23" s="1"/>
  <c r="J90" i="23" s="1"/>
  <c r="H89" i="23"/>
  <c r="J89" i="23" s="1"/>
  <c r="E89" i="23"/>
  <c r="E88" i="23"/>
  <c r="H88" i="23" s="1"/>
  <c r="J88" i="23" s="1"/>
  <c r="H86" i="23"/>
  <c r="J86" i="23" s="1"/>
  <c r="J83" i="23"/>
  <c r="J92" i="23" s="1"/>
  <c r="J79" i="23"/>
  <c r="J73" i="23"/>
  <c r="J80" i="23" s="1"/>
  <c r="H72" i="23"/>
  <c r="J72" i="23" s="1"/>
  <c r="E72" i="23"/>
  <c r="E71" i="23"/>
  <c r="H71" i="23" s="1"/>
  <c r="J71" i="23" s="1"/>
  <c r="H69" i="23"/>
  <c r="J69" i="23" s="1"/>
  <c r="J63" i="23"/>
  <c r="I56" i="23"/>
  <c r="J55" i="23"/>
  <c r="H55" i="23"/>
  <c r="J51" i="23"/>
  <c r="I51" i="23"/>
  <c r="J47" i="23"/>
  <c r="I47" i="23"/>
  <c r="J41" i="23"/>
  <c r="J34" i="23"/>
  <c r="J29" i="23"/>
  <c r="H29" i="23"/>
  <c r="J25" i="23"/>
  <c r="I25" i="23"/>
  <c r="H25" i="23"/>
  <c r="J19" i="23"/>
  <c r="H19" i="23"/>
  <c r="J15" i="23"/>
  <c r="J56" i="23" s="1"/>
  <c r="H56" i="23" l="1"/>
  <c r="J180" i="23"/>
  <c r="J83" i="21"/>
  <c r="J81" i="21"/>
  <c r="I81" i="21" s="1"/>
  <c r="I69" i="22"/>
  <c r="J71" i="22"/>
  <c r="J181" i="23"/>
  <c r="A11" i="23" s="1"/>
  <c r="J182" i="23" l="1"/>
  <c r="J183" i="23" s="1"/>
  <c r="J66" i="20"/>
  <c r="E55" i="20"/>
  <c r="E54" i="20"/>
  <c r="E53" i="20"/>
  <c r="E52" i="20"/>
  <c r="E50" i="20"/>
  <c r="E49" i="20"/>
  <c r="E48" i="20"/>
  <c r="E47" i="20"/>
  <c r="E39" i="20"/>
  <c r="H39" i="20" s="1"/>
  <c r="I36" i="20"/>
  <c r="H36" i="20"/>
  <c r="J32" i="20"/>
  <c r="J24" i="20"/>
  <c r="J36" i="20" l="1"/>
  <c r="J67" i="20" s="1"/>
  <c r="J68" i="20"/>
  <c r="J69" i="20" s="1"/>
  <c r="A11" i="20"/>
  <c r="J29" i="19" l="1"/>
  <c r="J46" i="19" s="1"/>
  <c r="I29" i="19"/>
  <c r="H29" i="19"/>
  <c r="J16" i="19"/>
  <c r="J47" i="19" l="1"/>
  <c r="J48" i="19" s="1"/>
  <c r="H50" i="19" s="1"/>
  <c r="A12" i="19"/>
  <c r="B50" i="18" l="1"/>
  <c r="A13" i="18"/>
  <c r="I56" i="17"/>
  <c r="H56" i="17"/>
  <c r="J54" i="17"/>
  <c r="J53" i="17"/>
  <c r="J52" i="17"/>
  <c r="J50" i="17"/>
  <c r="J46" i="17"/>
  <c r="I46" i="17"/>
  <c r="H46" i="17"/>
  <c r="J21" i="17"/>
  <c r="I20" i="17"/>
  <c r="I21" i="17" s="1"/>
  <c r="I76" i="17" s="1"/>
  <c r="H20" i="17"/>
  <c r="H21" i="17" s="1"/>
  <c r="H76" i="17" s="1"/>
  <c r="J63" i="16"/>
  <c r="A13" i="16" s="1"/>
  <c r="J60" i="16"/>
  <c r="J59" i="16"/>
  <c r="J58" i="16"/>
  <c r="J56" i="16"/>
  <c r="I136" i="15"/>
  <c r="I137" i="15" s="1"/>
  <c r="E135" i="15"/>
  <c r="H135" i="15" s="1"/>
  <c r="J135" i="15" s="1"/>
  <c r="E134" i="15"/>
  <c r="H134" i="15" s="1"/>
  <c r="J134" i="15" s="1"/>
  <c r="E133" i="15"/>
  <c r="H133" i="15" s="1"/>
  <c r="J133" i="15" s="1"/>
  <c r="H132" i="15"/>
  <c r="J132" i="15" s="1"/>
  <c r="E132" i="15"/>
  <c r="E131" i="15"/>
  <c r="H131" i="15" s="1"/>
  <c r="J131" i="15" s="1"/>
  <c r="E130" i="15"/>
  <c r="H130" i="15" s="1"/>
  <c r="I126" i="15"/>
  <c r="I127" i="15" s="1"/>
  <c r="E125" i="15"/>
  <c r="H125" i="15" s="1"/>
  <c r="J125" i="15" s="1"/>
  <c r="E124" i="15"/>
  <c r="H124" i="15" s="1"/>
  <c r="J124" i="15" s="1"/>
  <c r="E123" i="15"/>
  <c r="H123" i="15" s="1"/>
  <c r="J123" i="15" s="1"/>
  <c r="E122" i="15"/>
  <c r="H122" i="15" s="1"/>
  <c r="J122" i="15" s="1"/>
  <c r="E121" i="15"/>
  <c r="H121" i="15" s="1"/>
  <c r="J121" i="15" s="1"/>
  <c r="E120" i="15"/>
  <c r="H120" i="15" s="1"/>
  <c r="J120" i="15" s="1"/>
  <c r="E119" i="15"/>
  <c r="H119" i="15" s="1"/>
  <c r="I115" i="15"/>
  <c r="I116" i="15" s="1"/>
  <c r="E114" i="15"/>
  <c r="H114" i="15" s="1"/>
  <c r="J114" i="15" s="1"/>
  <c r="E113" i="15"/>
  <c r="H113" i="15" s="1"/>
  <c r="J113" i="15" s="1"/>
  <c r="E112" i="15"/>
  <c r="H112" i="15" s="1"/>
  <c r="J112" i="15" s="1"/>
  <c r="E111" i="15"/>
  <c r="H111" i="15" s="1"/>
  <c r="J111" i="15" s="1"/>
  <c r="E110" i="15"/>
  <c r="H110" i="15" s="1"/>
  <c r="J110" i="15" s="1"/>
  <c r="E109" i="15"/>
  <c r="H109" i="15" s="1"/>
  <c r="J109" i="15" s="1"/>
  <c r="E108" i="15"/>
  <c r="H108" i="15" s="1"/>
  <c r="J108" i="15" s="1"/>
  <c r="E107" i="15"/>
  <c r="H107" i="15" s="1"/>
  <c r="J107" i="15" s="1"/>
  <c r="E106" i="15"/>
  <c r="H106" i="15" s="1"/>
  <c r="J106" i="15" s="1"/>
  <c r="E105" i="15"/>
  <c r="H105" i="15" s="1"/>
  <c r="J105" i="15" s="1"/>
  <c r="E104" i="15"/>
  <c r="H104" i="15" s="1"/>
  <c r="J104" i="15" s="1"/>
  <c r="E103" i="15"/>
  <c r="H103" i="15" s="1"/>
  <c r="J103" i="15" s="1"/>
  <c r="E102" i="15"/>
  <c r="H102" i="15" s="1"/>
  <c r="J102" i="15" s="1"/>
  <c r="E101" i="15"/>
  <c r="H101" i="15" s="1"/>
  <c r="J101" i="15" s="1"/>
  <c r="E100" i="15"/>
  <c r="H100" i="15" s="1"/>
  <c r="J100" i="15" s="1"/>
  <c r="E99" i="15"/>
  <c r="H99" i="15" s="1"/>
  <c r="I95" i="15"/>
  <c r="I96" i="15" s="1"/>
  <c r="H94" i="15"/>
  <c r="J94" i="15" s="1"/>
  <c r="E94" i="15"/>
  <c r="H93" i="15"/>
  <c r="J93" i="15" s="1"/>
  <c r="E93" i="15"/>
  <c r="H92" i="15"/>
  <c r="J92" i="15" s="1"/>
  <c r="E92" i="15"/>
  <c r="H91" i="15"/>
  <c r="J91" i="15" s="1"/>
  <c r="E91" i="15"/>
  <c r="H90" i="15"/>
  <c r="J90" i="15" s="1"/>
  <c r="E90" i="15"/>
  <c r="H89" i="15"/>
  <c r="J89" i="15" s="1"/>
  <c r="E89" i="15"/>
  <c r="H88" i="15"/>
  <c r="J88" i="15" s="1"/>
  <c r="E88" i="15"/>
  <c r="H87" i="15"/>
  <c r="J87" i="15" s="1"/>
  <c r="E87" i="15"/>
  <c r="J86" i="15"/>
  <c r="H86" i="15"/>
  <c r="E86" i="15"/>
  <c r="H85" i="15"/>
  <c r="J85" i="15" s="1"/>
  <c r="E85" i="15"/>
  <c r="H84" i="15"/>
  <c r="J84" i="15" s="1"/>
  <c r="E84" i="15"/>
  <c r="H83" i="15"/>
  <c r="J83" i="15" s="1"/>
  <c r="E83" i="15"/>
  <c r="H82" i="15"/>
  <c r="J82" i="15" s="1"/>
  <c r="E82" i="15"/>
  <c r="H81" i="15"/>
  <c r="J81" i="15" s="1"/>
  <c r="E81" i="15"/>
  <c r="H80" i="15"/>
  <c r="E80" i="15"/>
  <c r="I76" i="15"/>
  <c r="I77" i="15" s="1"/>
  <c r="H75" i="15"/>
  <c r="H74" i="15"/>
  <c r="H73" i="15"/>
  <c r="H72" i="15"/>
  <c r="H71" i="15"/>
  <c r="H70" i="15"/>
  <c r="H69" i="15"/>
  <c r="H68" i="15"/>
  <c r="H67" i="15"/>
  <c r="H66" i="15"/>
  <c r="H65" i="15"/>
  <c r="H64" i="15"/>
  <c r="H63" i="15"/>
  <c r="H62" i="15"/>
  <c r="J62" i="15" s="1"/>
  <c r="I58" i="15"/>
  <c r="I59" i="15" s="1"/>
  <c r="E57" i="15"/>
  <c r="H57" i="15" s="1"/>
  <c r="J57" i="15" s="1"/>
  <c r="E56" i="15"/>
  <c r="H56" i="15" s="1"/>
  <c r="J56" i="15" s="1"/>
  <c r="E55" i="15"/>
  <c r="H55" i="15" s="1"/>
  <c r="J55" i="15" s="1"/>
  <c r="E54" i="15"/>
  <c r="H54" i="15" s="1"/>
  <c r="J54" i="15" s="1"/>
  <c r="E53" i="15"/>
  <c r="H53" i="15" s="1"/>
  <c r="J53" i="15" s="1"/>
  <c r="H52" i="15"/>
  <c r="J52" i="15" s="1"/>
  <c r="E52" i="15"/>
  <c r="E51" i="15"/>
  <c r="H51" i="15" s="1"/>
  <c r="J51" i="15" s="1"/>
  <c r="E50" i="15"/>
  <c r="H50" i="15" s="1"/>
  <c r="J50" i="15" s="1"/>
  <c r="E47" i="15"/>
  <c r="H47" i="15" s="1"/>
  <c r="I46" i="15"/>
  <c r="I47" i="15" s="1"/>
  <c r="H46" i="15"/>
  <c r="J46" i="15" s="1"/>
  <c r="J47" i="15" s="1"/>
  <c r="E46" i="15"/>
  <c r="J33" i="15"/>
  <c r="J34" i="15" s="1"/>
  <c r="I33" i="15"/>
  <c r="H33" i="15"/>
  <c r="I22" i="15"/>
  <c r="E21" i="15"/>
  <c r="H21" i="15" s="1"/>
  <c r="J21" i="15" s="1"/>
  <c r="E20" i="15"/>
  <c r="H20" i="15" s="1"/>
  <c r="J20" i="15" s="1"/>
  <c r="E19" i="15"/>
  <c r="H19" i="15" s="1"/>
  <c r="J19" i="15" s="1"/>
  <c r="E18" i="15"/>
  <c r="H18" i="15" s="1"/>
  <c r="J18" i="15" s="1"/>
  <c r="E17" i="15"/>
  <c r="H17" i="15" s="1"/>
  <c r="J17" i="15" s="1"/>
  <c r="E16" i="15"/>
  <c r="H16" i="15" s="1"/>
  <c r="J16" i="15" s="1"/>
  <c r="E15" i="15"/>
  <c r="H15" i="15" s="1"/>
  <c r="H76" i="15" l="1"/>
  <c r="J76" i="17"/>
  <c r="J77" i="17" s="1"/>
  <c r="J78" i="17" s="1"/>
  <c r="H95" i="15"/>
  <c r="H96" i="15" s="1"/>
  <c r="B51" i="18"/>
  <c r="B52" i="18" s="1"/>
  <c r="J64" i="16"/>
  <c r="J65" i="16" s="1"/>
  <c r="H67" i="16" s="1"/>
  <c r="H22" i="15"/>
  <c r="J15" i="15"/>
  <c r="J22" i="15" s="1"/>
  <c r="J23" i="15" s="1"/>
  <c r="H115" i="15"/>
  <c r="J119" i="15"/>
  <c r="H126" i="15"/>
  <c r="H136" i="15"/>
  <c r="J130" i="15"/>
  <c r="H77" i="15"/>
  <c r="J76" i="15"/>
  <c r="J77" i="15" s="1"/>
  <c r="J95" i="15"/>
  <c r="J96" i="15" s="1"/>
  <c r="I138" i="15"/>
  <c r="I140" i="15" s="1"/>
  <c r="H58" i="15"/>
  <c r="J99" i="15"/>
  <c r="J80" i="15"/>
  <c r="A11" i="17" l="1"/>
  <c r="H116" i="15"/>
  <c r="J115" i="15"/>
  <c r="J116" i="15" s="1"/>
  <c r="H137" i="15"/>
  <c r="J136" i="15"/>
  <c r="J137" i="15" s="1"/>
  <c r="J58" i="15"/>
  <c r="J59" i="15" s="1"/>
  <c r="H59" i="15"/>
  <c r="J126" i="15"/>
  <c r="J127" i="15" s="1"/>
  <c r="H127" i="15"/>
  <c r="H138" i="15"/>
  <c r="H140" i="15" s="1"/>
  <c r="J138" i="15" l="1"/>
  <c r="A11" i="15" s="1"/>
  <c r="J139" i="15"/>
  <c r="J140" i="15" s="1"/>
  <c r="H141" i="15" s="1"/>
  <c r="I116" i="14" l="1"/>
  <c r="I119" i="14" s="1"/>
  <c r="E114" i="14"/>
  <c r="H114" i="14" s="1"/>
  <c r="B105" i="14"/>
  <c r="E105" i="14" s="1"/>
  <c r="E104" i="14"/>
  <c r="H104" i="14" s="1"/>
  <c r="B96" i="14"/>
  <c r="E96" i="14" s="1"/>
  <c r="E95" i="14"/>
  <c r="H95" i="14" s="1"/>
  <c r="H85" i="14"/>
  <c r="J85" i="14" s="1"/>
  <c r="B85" i="14"/>
  <c r="J84" i="14"/>
  <c r="B72" i="14"/>
  <c r="E72" i="14" s="1"/>
  <c r="H72" i="14" s="1"/>
  <c r="B62" i="14"/>
  <c r="E62" i="14" s="1"/>
  <c r="E61" i="14"/>
  <c r="H61" i="14" s="1"/>
  <c r="E52" i="14"/>
  <c r="H52" i="14" s="1"/>
  <c r="E41" i="14"/>
  <c r="H41" i="14" s="1"/>
  <c r="B33" i="14"/>
  <c r="E33" i="14" s="1"/>
  <c r="E32" i="14"/>
  <c r="H32" i="14" s="1"/>
  <c r="H33" i="14" s="1"/>
  <c r="H22" i="14"/>
  <c r="H23" i="14" s="1"/>
  <c r="J23" i="14" s="1"/>
  <c r="B22" i="14"/>
  <c r="J21" i="14"/>
  <c r="H62" i="14" l="1"/>
  <c r="J62" i="14" s="1"/>
  <c r="J61" i="14"/>
  <c r="H42" i="14"/>
  <c r="J42" i="14" s="1"/>
  <c r="J41" i="14"/>
  <c r="J22" i="14"/>
  <c r="H86" i="14"/>
  <c r="J86" i="14" s="1"/>
  <c r="J52" i="14"/>
  <c r="H53" i="14"/>
  <c r="J95" i="14"/>
  <c r="H96" i="14"/>
  <c r="J114" i="14"/>
  <c r="H115" i="14"/>
  <c r="J115" i="14" s="1"/>
  <c r="J33" i="14"/>
  <c r="H73" i="14"/>
  <c r="J72" i="14"/>
  <c r="J104" i="14"/>
  <c r="H105" i="14"/>
  <c r="J105" i="14" s="1"/>
  <c r="J32" i="14"/>
  <c r="H43" i="14" l="1"/>
  <c r="J43" i="14" s="1"/>
  <c r="H63" i="14"/>
  <c r="J63" i="14" s="1"/>
  <c r="J53" i="14"/>
  <c r="H106" i="14"/>
  <c r="J96" i="14"/>
  <c r="H74" i="14"/>
  <c r="J74" i="14" s="1"/>
  <c r="J73" i="14"/>
  <c r="H116" i="14" l="1"/>
  <c r="J106" i="14"/>
  <c r="H119" i="14" l="1"/>
  <c r="J116" i="14"/>
  <c r="J117" i="14" l="1"/>
  <c r="J119" i="14"/>
  <c r="H121" i="14" s="1"/>
  <c r="A11" i="14"/>
  <c r="F40" i="2" l="1"/>
  <c r="F45" i="2" s="1"/>
  <c r="F31" i="2"/>
</calcChain>
</file>

<file path=xl/sharedStrings.xml><?xml version="1.0" encoding="utf-8"?>
<sst xmlns="http://schemas.openxmlformats.org/spreadsheetml/2006/main" count="3745" uniqueCount="1684">
  <si>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</si>
  <si>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</si>
  <si>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</si>
  <si>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</si>
  <si>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</si>
  <si>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</si>
  <si>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</si>
  <si>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</si>
  <si>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</si>
  <si>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</si>
  <si>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</si>
  <si>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</si>
  <si>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</si>
  <si>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</si>
  <si>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</si>
  <si>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</si>
  <si>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</si>
  <si>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</si>
  <si>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</si>
  <si>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</si>
  <si>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</si>
  <si>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</si>
  <si>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</si>
  <si>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</si>
  <si>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</si>
  <si>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</si>
  <si>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</si>
  <si>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</si>
  <si>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</si>
  <si>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</si>
  <si>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</si>
  <si>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</si>
  <si>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</si>
  <si>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</si>
  <si>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</si>
  <si>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</si>
  <si>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</si>
  <si>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</si>
  <si>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</si>
  <si>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</si>
  <si>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</si>
  <si>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</si>
  <si>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</si>
  <si>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</si>
  <si>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</si>
  <si>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</si>
  <si>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</si>
  <si>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</si>
  <si>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</si>
  <si>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</si>
  <si>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</si>
  <si>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</si>
  <si>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</si>
  <si>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</si>
  <si>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</si>
  <si>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</si>
  <si>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</si>
  <si>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</si>
  <si>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</si>
  <si>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</si>
  <si>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</si>
  <si>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</si>
  <si>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</si>
  <si>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</si>
  <si>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</si>
  <si>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</si>
  <si>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</si>
  <si>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</si>
  <si>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</si>
  <si>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</si>
  <si>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</si>
  <si>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</si>
  <si>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</si>
  <si>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</si>
  <si>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</si>
  <si>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</si>
  <si>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</si>
  <si>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</si>
  <si>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</si>
  <si>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</si>
  <si>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</si>
  <si>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</si>
  <si>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</si>
  <si>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</si>
  <si>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</si>
  <si>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</si>
  <si>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</si>
  <si>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</si>
  <si>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</si>
  <si>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</si>
  <si>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</si>
  <si>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</si>
  <si>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</si>
  <si>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</si>
  <si>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</si>
  <si>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</si>
  <si>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</si>
  <si>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</si>
  <si>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</si>
  <si>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</si>
  <si>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</si>
  <si>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</si>
  <si>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</si>
  <si>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</si>
  <si>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</si>
  <si>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</si>
  <si>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</si>
  <si>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</si>
  <si>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</si>
  <si>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</si>
  <si>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</si>
  <si>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</si>
  <si>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</si>
  <si>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</si>
  <si>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</si>
  <si>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</si>
  <si>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</si>
  <si>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</si>
  <si>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</si>
  <si>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</si>
  <si>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</si>
  <si>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</si>
  <si>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</si>
  <si>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</si>
  <si>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</si>
  <si>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</si>
  <si>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</si>
  <si>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</si>
  <si>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</si>
  <si>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</si>
  <si>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</si>
  <si>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</si>
  <si>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</si>
  <si>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</si>
  <si>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</si>
  <si>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</si>
  <si>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</si>
  <si>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</si>
  <si>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</si>
  <si>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</si>
  <si>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</si>
  <si>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</si>
  <si>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</si>
  <si>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</si>
  <si>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</si>
  <si>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</si>
  <si>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</si>
  <si>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</si>
  <si>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</si>
  <si>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</si>
  <si>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</si>
  <si>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</si>
  <si>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</si>
  <si>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</si>
  <si>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</si>
  <si>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</si>
  <si>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</si>
  <si>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</si>
  <si>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</si>
  <si>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</si>
  <si>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</si>
  <si>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</si>
  <si>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</si>
  <si>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</si>
  <si>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</si>
  <si>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</si>
  <si>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</si>
  <si>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</si>
  <si>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</si>
  <si>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</si>
  <si>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</si>
  <si>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</si>
  <si>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</si>
  <si>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</si>
  <si>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</si>
  <si>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</si>
  <si>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</si>
  <si>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</si>
  <si>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</si>
  <si>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</si>
  <si>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</si>
  <si>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</si>
  <si>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</si>
  <si>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</si>
  <si>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</si>
  <si>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</si>
  <si>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</si>
  <si>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</si>
  <si>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</si>
  <si>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</si>
  <si>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</si>
  <si>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</si>
  <si>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</si>
  <si>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</si>
  <si>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</si>
  <si>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</si>
  <si>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</si>
  <si>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</si>
  <si>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</si>
  <si>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</si>
  <si>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</si>
  <si>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</si>
  <si>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</si>
  <si>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</si>
  <si>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</si>
  <si>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</si>
  <si>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</si>
  <si>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</si>
  <si>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</si>
  <si>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</si>
  <si>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</si>
  <si>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</si>
  <si>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</si>
  <si>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</si>
  <si>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</si>
  <si>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</si>
  <si>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</si>
  <si>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</si>
  <si>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</si>
  <si>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</si>
  <si>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</si>
  <si>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</si>
  <si>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</si>
  <si>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</si>
  <si>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</si>
  <si>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</si>
  <si>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</si>
  <si>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</si>
  <si>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</si>
  <si>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</si>
  <si>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</si>
  <si>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</si>
  <si>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</si>
  <si>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</si>
  <si>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</si>
  <si>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</si>
  <si>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</si>
  <si>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</si>
  <si>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</si>
  <si>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</si>
  <si>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</si>
  <si>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</si>
  <si>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Project Performance Report (PPR)</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</si>
  <si>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</si>
  <si>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</si>
  <si>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</si>
  <si>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</si>
  <si>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</si>
  <si>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</si>
  <si>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</si>
  <si>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</si>
  <si>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</si>
  <si>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</si>
  <si>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</si>
  <si>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</si>
  <si>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</si>
  <si>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</si>
  <si>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</si>
  <si>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</si>
  <si>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</si>
  <si>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</si>
  <si>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</si>
  <si>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</si>
  <si>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</si>
  <si>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</si>
  <si>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</si>
  <si>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</si>
  <si>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</si>
  <si>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</si>
  <si>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</si>
  <si>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</si>
  <si>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</si>
  <si>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</si>
  <si>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</si>
  <si>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</si>
  <si>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</si>
  <si>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</si>
  <si>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</si>
  <si>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</si>
  <si>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</si>
  <si>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</si>
  <si>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</si>
  <si>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</si>
  <si>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</si>
  <si>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</si>
  <si>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</si>
  <si>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</si>
  <si>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</si>
  <si>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</si>
  <si>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</si>
  <si>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</si>
  <si>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</si>
  <si>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</si>
  <si>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</si>
  <si>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</si>
  <si>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</si>
  <si>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</si>
  <si>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</si>
  <si>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</si>
  <si>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</si>
  <si>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</si>
  <si>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</si>
  <si>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</si>
  <si>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</si>
  <si>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</si>
  <si>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</si>
  <si>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</si>
  <si>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</si>
  <si>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</si>
  <si>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</si>
  <si>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</si>
  <si>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</si>
  <si>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</si>
  <si>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</si>
  <si>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</si>
  <si>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</si>
  <si>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</si>
  <si>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</si>
  <si>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</si>
  <si>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</si>
  <si>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</si>
  <si>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</si>
  <si>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</si>
  <si>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</si>
  <si>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</si>
  <si>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</si>
  <si>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</si>
  <si>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</si>
  <si>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</si>
  <si>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</si>
  <si>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</si>
  <si>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</si>
  <si>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</si>
  <si>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</si>
  <si>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</si>
  <si>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</si>
  <si>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</si>
  <si>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</si>
  <si>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</si>
  <si>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</si>
  <si>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</si>
  <si>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</si>
  <si>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</si>
  <si>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</si>
  <si>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</si>
  <si>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</si>
  <si>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</si>
  <si>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</si>
  <si>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</si>
  <si>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</si>
  <si>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</si>
  <si>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</si>
  <si>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</si>
  <si>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</si>
  <si>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</si>
  <si>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</si>
  <si>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</si>
  <si>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</si>
  <si>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</si>
  <si>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</si>
  <si>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</si>
  <si>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</si>
  <si>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</si>
  <si>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</si>
  <si>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</si>
  <si>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</si>
  <si>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</si>
  <si>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</si>
  <si>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</si>
  <si>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</si>
  <si>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</si>
  <si>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</si>
  <si>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</si>
  <si>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</si>
  <si>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</si>
  <si>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</si>
  <si>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</si>
  <si>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</si>
  <si>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</si>
  <si>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</si>
  <si>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</si>
  <si>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</si>
  <si>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</si>
  <si>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</si>
  <si>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</si>
  <si>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</si>
  <si>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</si>
  <si>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</si>
  <si>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</si>
  <si>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</si>
  <si>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</si>
  <si>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</si>
  <si>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</si>
  <si>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</si>
  <si>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</si>
  <si>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</si>
  <si>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</si>
  <si>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</si>
  <si>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</si>
  <si>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</si>
  <si>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</si>
  <si>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</si>
  <si>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</si>
  <si>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</si>
  <si>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</si>
  <si>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</si>
  <si>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</si>
  <si>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</si>
  <si>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</si>
  <si>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</si>
  <si>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</si>
  <si>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</si>
  <si>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</si>
  <si>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</si>
  <si>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</si>
  <si>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</si>
  <si>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</si>
  <si>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</si>
  <si>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</si>
  <si>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</si>
  <si>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</si>
  <si>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</si>
  <si>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</si>
  <si>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</si>
  <si>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</si>
  <si>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</si>
  <si>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</si>
  <si>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</si>
  <si>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</si>
  <si>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</si>
  <si>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</si>
  <si>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</si>
  <si>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</si>
  <si>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</si>
  <si>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</si>
  <si>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</si>
  <si>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</si>
  <si>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</si>
  <si>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</si>
  <si>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</si>
  <si>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</si>
  <si>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</si>
  <si>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</si>
  <si>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</si>
  <si>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</si>
  <si>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</si>
  <si>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</si>
  <si>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</si>
  <si>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</si>
  <si>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</si>
  <si>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</si>
  <si>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</si>
  <si>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</si>
  <si>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</si>
  <si>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</si>
  <si>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</si>
  <si>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</si>
  <si>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</si>
  <si>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</si>
  <si>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</si>
  <si>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</si>
  <si>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</si>
  <si>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</si>
  <si>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</si>
  <si>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</si>
  <si>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</si>
  <si>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</si>
  <si>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</si>
  <si>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</si>
  <si>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</si>
  <si>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</si>
  <si>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</si>
  <si>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</si>
  <si>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</si>
  <si>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</si>
  <si>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</si>
  <si>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</si>
  <si>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</si>
  <si>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</si>
  <si>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</si>
  <si>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</si>
  <si>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</si>
  <si>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</si>
  <si>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</si>
  <si>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</si>
  <si>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</si>
  <si>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</si>
  <si>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</si>
  <si>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</si>
  <si>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</si>
  <si>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</si>
  <si>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</si>
  <si>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</si>
  <si>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</si>
  <si>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</si>
  <si>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</si>
  <si>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</si>
  <si>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</si>
  <si>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</si>
  <si>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</si>
  <si>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</si>
  <si>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</si>
  <si>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</si>
  <si>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</si>
  <si>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</si>
  <si>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</si>
  <si>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</si>
  <si>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</si>
  <si>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</si>
  <si>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</si>
  <si>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</si>
  <si>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</si>
  <si>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</si>
  <si>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</si>
  <si>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</si>
  <si>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</si>
  <si>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</si>
  <si>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</si>
  <si>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</si>
  <si>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</si>
  <si>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</si>
  <si>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</si>
  <si>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</si>
  <si>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</si>
  <si>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</si>
  <si>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</si>
  <si>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</si>
  <si>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</si>
  <si>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</si>
  <si>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</si>
  <si>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</si>
  <si>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</si>
  <si>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</si>
  <si>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</si>
  <si>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</si>
  <si>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</si>
  <si>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</si>
  <si>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</si>
  <si>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</si>
  <si>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</si>
  <si>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</si>
  <si>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</si>
  <si>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</si>
  <si>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</si>
  <si>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</si>
  <si>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</si>
  <si>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</si>
  <si>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</si>
  <si>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</si>
  <si>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</si>
  <si>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</si>
  <si>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</si>
  <si>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</si>
  <si>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</si>
  <si>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</si>
  <si>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</si>
  <si>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</si>
  <si>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</si>
  <si>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</si>
  <si>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</si>
  <si>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</si>
  <si>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</si>
  <si>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</si>
  <si>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</si>
  <si>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</si>
  <si>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</si>
  <si>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</si>
  <si>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</si>
  <si>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</si>
  <si>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</si>
  <si>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</si>
  <si>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</si>
  <si>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</si>
  <si>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</si>
  <si>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</si>
  <si>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</si>
  <si>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</si>
  <si>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</si>
  <si>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</si>
  <si>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</si>
  <si>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</si>
  <si>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</si>
  <si>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</si>
  <si>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</si>
  <si>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</si>
  <si>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</si>
  <si>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</si>
  <si>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</si>
  <si>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</si>
  <si>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</si>
  <si>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</si>
  <si>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</si>
  <si>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</si>
  <si>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</si>
  <si>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</si>
  <si>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</si>
  <si>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</si>
  <si>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</si>
  <si>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</si>
  <si>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</si>
  <si>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</si>
  <si>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</si>
  <si>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</si>
  <si>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</si>
  <si>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</si>
  <si>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</si>
  <si>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</si>
  <si>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</si>
  <si>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</si>
  <si>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</si>
  <si>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</si>
  <si>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</si>
  <si>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</si>
  <si>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</si>
  <si>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</si>
  <si>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</si>
  <si>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</si>
  <si>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</si>
  <si>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</si>
  <si>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</si>
  <si>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</si>
  <si>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</si>
  <si>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</si>
  <si>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</si>
  <si>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</si>
  <si>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</si>
  <si>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</si>
  <si>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</si>
  <si>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</si>
  <si>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</si>
  <si>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</si>
  <si>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</si>
  <si>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</si>
  <si>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</si>
  <si>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</si>
  <si>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</si>
  <si>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</si>
  <si>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</si>
  <si>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</si>
  <si>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</si>
  <si>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</si>
  <si>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</si>
  <si>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</si>
  <si>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</si>
  <si>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</si>
  <si>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</si>
  <si>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</si>
  <si>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</si>
  <si>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</si>
  <si>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</si>
  <si>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</si>
  <si>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</si>
  <si>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</si>
  <si>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</si>
  <si>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</si>
  <si>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</si>
  <si>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</si>
  <si>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</si>
  <si>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</si>
  <si>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</si>
  <si>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</si>
  <si>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</si>
  <si>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</si>
  <si>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</si>
  <si>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</si>
  <si>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</si>
  <si>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July 2017-July 2018</t>
  </si>
  <si>
    <t xml:space="preserve">Governmental </t>
  </si>
  <si>
    <t>North, Middle and South Jordan Valley, Petra Development and Tourism Region Authority (PDTRA)</t>
  </si>
  <si>
    <t>PMU Salaries</t>
  </si>
  <si>
    <t>Advanced payment for sub-project 1.2's excuting entity (JVA)</t>
  </si>
  <si>
    <t>Advanced payment for sub-project 1.4's excuting entity (JVA)</t>
  </si>
  <si>
    <t>Advanced payment for sub-project 1.5's excuting entity (JVA)</t>
  </si>
  <si>
    <t>Advanced payment for sub-project 1.6's excuting entity (NARC)</t>
  </si>
  <si>
    <t>Advanced payment for sub-project 2.3's excuting entity (NARC)</t>
  </si>
  <si>
    <t>Initial Payment for sub- projects' 2.1, 2.2 according to the tripartite agreement</t>
  </si>
  <si>
    <t>Ruqn Al Handasa Consulting Engineers first payment (sub-project 1.5)</t>
  </si>
  <si>
    <t>Advanced payment for sub-project 1.1's excuting entity (HFDJB)</t>
  </si>
  <si>
    <t>Overall IT, Administration and Support cost</t>
  </si>
  <si>
    <t>PMU Capacity Building</t>
  </si>
  <si>
    <t>Tender and Technical committees rewards</t>
  </si>
  <si>
    <t>Advertising Tender Announcement</t>
  </si>
  <si>
    <t>Ahmad Abdel-Fattah</t>
  </si>
  <si>
    <t>Ahmad.Abdelfattah@MOP.GOV.JO</t>
  </si>
  <si>
    <t>Ministry of Environment</t>
  </si>
  <si>
    <t>aqatarneh@yahoo.com</t>
  </si>
  <si>
    <t>Ministry of Planning and International Cooperation (MoPIC)</t>
  </si>
  <si>
    <t>Mohammad Al-Adyleh &lt;Mohammad.Al-Adyleh@mop.gov.jo&gt;</t>
  </si>
  <si>
    <t>Ministry of Water and Irrigation (MWI)</t>
  </si>
  <si>
    <t>Ministry of Agriculture (MoA)</t>
  </si>
  <si>
    <t>Mahmod.Al-Jamaani@MOA.GOV.JO</t>
  </si>
  <si>
    <t>Jordan Valley Authority (JVA)</t>
  </si>
  <si>
    <t>Petra Development Tourism Region Authority (PDTRA)</t>
  </si>
  <si>
    <t>chief@pra.gov.jo</t>
  </si>
  <si>
    <t>director@ncare.gov.jo'</t>
  </si>
  <si>
    <t>The Hashemite Fund for Development of Jordan Badia (HFDJB)</t>
  </si>
  <si>
    <t>The Royal Scientific Society (RSS)</t>
  </si>
  <si>
    <t>ali_alkouz@mwi.gov.jo</t>
  </si>
  <si>
    <t>'ali_subah@mwi.gov.jo'</t>
  </si>
  <si>
    <t>jamal@badiafund.gov.jo</t>
  </si>
  <si>
    <t>rafat.assi@rss.jo</t>
  </si>
  <si>
    <t>The 2nd and 3rd Pyment for Ruqn Al Handasa Consulting Engineers (Sub-project 1.5)</t>
  </si>
  <si>
    <t xml:space="preserve"> EIA for The establishment of 10 km drip irrigation systems on the roadsides in Wadi Musa </t>
  </si>
  <si>
    <t xml:space="preserve">New water tanker for PDTRA </t>
  </si>
  <si>
    <t>install irrigation network along roadsides in PDTRA</t>
  </si>
  <si>
    <t>Rehabilitaion and upgrading onfarm irrigation infrastructure and and maintenance of the systems</t>
  </si>
  <si>
    <t>purchasing spare parts and devices for Tal Al Mantah WWTP</t>
  </si>
  <si>
    <t>Design new construction works for Tal Al Mantah WWTP</t>
  </si>
  <si>
    <t>Planting new pilot areas near North Souneh WWTP</t>
  </si>
  <si>
    <t>Design new two pilot permaculture sites</t>
  </si>
  <si>
    <t xml:space="preserve">The Co-financing pledged by MoPIC is In-kind contribution, such as:                   
 In-kind contribution to to cover the PMU office running costs (electricity, water and heating) which is hard to estimate as cost is imbedded in the total corporate's overall bills, As well as fuel and vuhicle costs for the first two years.
</t>
  </si>
  <si>
    <t>Identified Risk (as in the project document)</t>
  </si>
  <si>
    <t xml:space="preserve">original risk status as in the project document  “classification” of risks </t>
  </si>
  <si>
    <t>Current Status ("low", "medium" or "high")</t>
  </si>
  <si>
    <t>Weak interaction and response of local communities and institutions to CC interventions</t>
  </si>
  <si>
    <t>Moderate</t>
  </si>
  <si>
    <t>low</t>
  </si>
  <si>
    <t>Delays in programme implementation, and continued stress and competing demands on infrastructure interventions</t>
  </si>
  <si>
    <t>Delays in completion of data and information gathering</t>
  </si>
  <si>
    <t>Low</t>
  </si>
  <si>
    <t>Weak incentives for stakeholders, farmers and local communities to cooperate due to time lag for fruition of results,  may  reduce  stakeholder  engagement  and participation</t>
  </si>
  <si>
    <t>medium</t>
  </si>
  <si>
    <t>Recruitment  delays  may  affect  initiation  of  project activities</t>
  </si>
  <si>
    <t>Potential for unsatisfactory performance of government and non-government agencies implementing project components</t>
  </si>
  <si>
    <t>Required coordination with national and donor/ lender funded ongoing projects fails</t>
  </si>
  <si>
    <t xml:space="preserve">Cabinet changes and reshuffles in the government may impact project thrust and momentum
</t>
  </si>
  <si>
    <t xml:space="preserve">Regional political instability may impact implementation or cause delay.
</t>
  </si>
  <si>
    <t>The  GOJ  institutional  and  financial  systems  have  shown  admirable  resilience to various political stalemates; however such  risk appears at this stage of program implementation not tangible and will be monitored continuously.</t>
  </si>
  <si>
    <t xml:space="preserve">Failure to involve adequate representation of vulnerable communities including refugees working under work permits outside of camps, particularly women, poverty pockets, and beduins resulting in failed ownership of the project at the community level at project sites.
</t>
  </si>
  <si>
    <t>Environmental and Social Risks and Mitigations</t>
  </si>
  <si>
    <t>Contamination of Groundwater from accidental spills, overflows and seepages</t>
  </si>
  <si>
    <t>(medium potential)</t>
  </si>
  <si>
    <t>Collecting adequate soil and groundwater quality baseline data</t>
  </si>
  <si>
    <t>Contamination from TWW  discharges  to the Wadi</t>
  </si>
  <si>
    <t>Encourage sale of TWW to nearby farmers</t>
  </si>
  <si>
    <t>Ensure strict compliance with JS893/2006 wadi discharge standards</t>
  </si>
  <si>
    <t>Contamination from reuse of TWW in irrigation</t>
  </si>
  <si>
    <t>Following-up the implementation of the project's EMP and conducting ad-hoc ESIA studies as needed.
Begin the water reuse activity only after the WWTP has been deemed to perform satisfactorily and preliminary test results show compliance with JS893/2006.</t>
  </si>
  <si>
    <t>Designing and puting in place appropriate irrigation (and Nitrates in groundwater) management systems and scheduling along with soil and TWW quality monitoring.</t>
  </si>
  <si>
    <t>Contamination from sludge reuse and disposal</t>
  </si>
  <si>
    <t xml:space="preserve">sludge handling and reuse is not in the concern of this program, however, it is anticipated to treating sludge to first or second level in accordance with JS 1145/1996: 
(1) 1st level: dry wet sludge on sludge drying beds followed by storage in piles.
(2) 2nd level: treat sludge by composting (temperature of at least 55°C for 15 days)
</t>
  </si>
  <si>
    <t>Carry out sampling and analysis in accordance with 1145/1996 Plan and obtain approval for reuse</t>
  </si>
  <si>
    <t>In   case  of  sludge   disposal,   identify   nearest   suitable  disposal site/landfill</t>
  </si>
  <si>
    <t>Soil Contamination</t>
  </si>
  <si>
    <t>Odors risks</t>
  </si>
  <si>
    <t>(low potential)</t>
  </si>
  <si>
    <t>Planting  windbreaks  around  site  perimeter  (about  2km)  to  minimize wind/odors</t>
  </si>
  <si>
    <t>Installing covers on anaerobic basins and denitrification reactors (as part of plant maintenance )</t>
  </si>
  <si>
    <t>Dust and noise pollution</t>
  </si>
  <si>
    <t xml:space="preserve">   </t>
  </si>
  <si>
    <t>Providing protective masks for worker in the event of sudden odor surges</t>
  </si>
  <si>
    <t>Providing  safety  gears  and  equipment  such  as  hard  hats,  safety glasses, steel boots, and hearing protection.</t>
  </si>
  <si>
    <t>Scheduling  work  tasks  so  that  exposure  durations  for  workers  are within the acceptable limits.</t>
  </si>
  <si>
    <t>During construction of the proposed dam(s), most  of  the  existing vegetation within the construction   site   will probably  be  removed and uprooted</t>
  </si>
  <si>
    <t>A buffer zone should be declared to avoid imposing stress on those plants.</t>
  </si>
  <si>
    <t>Constructing rainwater harvesting dams can be ecologically disruptive, causing water stress in the river downstream, and changing the biodiversity of the region (low to medium potential).</t>
  </si>
  <si>
    <t xml:space="preserve">Following-up the implementation of the projects' EMP and conducting ad-hoc ESIA studies as needed.
The rainwater to be harvested is collected from springs and streams from the mountains surrounding the valley after rainfall incidents. The captured water will be collected prior to it being evaporated or flowing to the Dead Sea which has extremely salty water. So no harm will be impacting ecological systems where the rainwater harvesting and impoundments will take place, plus an EIA has been conducted for the project by a specialized engineering firm and an environmental and social management and monitoring plan has been prepared and its summary of results is in Table 43 of the ESMP. Moreover, a specific ESIA study will be conducted for this activity per se.
</t>
  </si>
  <si>
    <t>Inequality   of socio-economic impacts in ww effluent availability</t>
  </si>
  <si>
    <t>Give priority to farmers nearest to the WWTP for purchase of TWW and supporting them to carry out safe reuse</t>
  </si>
  <si>
    <t>Tanker  charges  should  be  openly  discussed  and  revisited  on  a regular basis to ensure fair tanker charging systems.</t>
  </si>
  <si>
    <t>Health &amp; Safety Risks</t>
  </si>
  <si>
    <t>Following-up the implementation of the projects' EMP and conducting ad-hoc ESIA studies as needed..
Following safe practices and standard operating procedures, including basic providing and requiring protective clothing
Providing basic safety training to all workers and managers
Fencing off the entire WWTP site, and rainwater harvesting earthen dams; provide protective railings and appropriate signs were needed for ww reuse: Properly implementing the water reuse activity according to  Jordanian  regulations  on  safe  reuse  and  in  accordance  with JS893/2006
Providing regular medical checkups for all employees
Using anti-coagulants to control black rats and house mice
Providing on-site capability to treat affected individuals (first-aid, anti- venom, medical kits)
Investigate nearest hospital/clinic for treatment of snake and scorpion bites</t>
  </si>
  <si>
    <t>Ensure advance warning of all workers of upcoming maintenance works and ensure proper maintenance signage is put up.</t>
  </si>
  <si>
    <t xml:space="preserve">Providing tanker access from different directions, minimizing the need for all tankers to pass through any single residential area.
Routes need to be designated and committed to appropriate use by the tanker drivers.
Imposing speed restrictions
</t>
  </si>
  <si>
    <t>Disease vectors</t>
  </si>
  <si>
    <t xml:space="preserve">Hiring local workers to the extent possible and inspect worker health prior to plant and earthen dams operation.
Applying approved biological insecticide (e.g., BT Bacillus thuringiensis) to control mosquitoes through Ministry of Health (MoH) and municipality.
Applying   molluscides   to   control   snail   intermediates   (carriers   of schistosomiasis) in ponds and lagoons.
Coordinating with the MoH and municipality.
</t>
  </si>
  <si>
    <t>Large influxes of refugees from Syria and  Iraq  increasing the demand for TWW &amp; affecting the farmers water share.</t>
  </si>
  <si>
    <t>Macro level solutions for the national governance of water resources and institutional design of integral decision making in the refugee planning field. However, this risk seems has intangible impact, if exist.</t>
  </si>
  <si>
    <t>Compensation for land owners  who‘s  lands will be taken to build the  small  earthen dams</t>
  </si>
  <si>
    <t>Finding historical sites during excavation works of construction earthen Dams and other water reuse structures (low potential)</t>
  </si>
  <si>
    <t>Dedicated archaeological surveys will be conducted and will directly reporting any findings of archaeological nature during construction activities to the DOA/ Department of Antiquities</t>
  </si>
  <si>
    <t>Traffic risks: the number of vehicles is expected to increase during operation &amp; construction activities</t>
  </si>
  <si>
    <t>Following-up the implementation of the projects' EMP and conducting ad-hoc ESIA studies as needed..
Scheduling trips to proposed work site to avoid any major disruptions in traffic flow resulting from the movement of large vehicles and transporting construction material. However, this risk seems has intangible impact, if exist.</t>
  </si>
  <si>
    <t>Volumetric flow imbalance and sub- optimal operating capacity</t>
  </si>
  <si>
    <t xml:space="preserve">Following-up the implementation of the projects' EMP and conducting ad-hoc ESIA studies as needed..
Incorporate various built-in design mitigations
Develop emergency response procedures
</t>
  </si>
  <si>
    <t xml:space="preserve">Public awareness raising to help regulate pumping (provide more balanced discharges)
Carrying out routine maintenance and ensure immediate access to spare parts
</t>
  </si>
  <si>
    <t>Implementing emergency response and contingency plans</t>
  </si>
  <si>
    <t>Flooding Risks</t>
  </si>
  <si>
    <t xml:space="preserve">Following-up the implementation of the project's EMP and conducting ad-hoc ESIA studies as needed.
Incorporating various built-in design mitigations
Developing emergency response procedures
</t>
  </si>
  <si>
    <t xml:space="preserve">Carrying out routine inspection
Implementing emergency response and contingency plans
</t>
  </si>
  <si>
    <t xml:space="preserve">Investigating emergency power needs and incorporate into design as needed
</t>
  </si>
  <si>
    <t>Develop emergency response procedures</t>
  </si>
  <si>
    <t xml:space="preserve">“classification” of risks </t>
  </si>
  <si>
    <t>Medium</t>
  </si>
  <si>
    <t xml:space="preserve">
1.2 Disparate capabilities in execution and performance of the project coordinators at the execution entities due to variation in competencies and abilities. 
</t>
  </si>
  <si>
    <r>
      <t xml:space="preserve">1.3 </t>
    </r>
    <r>
      <rPr>
        <b/>
        <sz val="11"/>
        <rFont val="Times New Roman"/>
        <family val="1"/>
      </rPr>
      <t xml:space="preserve">Poor cooperation and slow response by </t>
    </r>
    <r>
      <rPr>
        <b/>
        <u/>
        <sz val="11"/>
        <rFont val="Times New Roman"/>
        <family val="1"/>
      </rPr>
      <t>few</t>
    </r>
    <r>
      <rPr>
        <b/>
        <sz val="11"/>
        <rFont val="Times New Roman"/>
        <family val="1"/>
      </rPr>
      <t xml:space="preserve"> sub-project’s coordinators with the PMU</t>
    </r>
    <r>
      <rPr>
        <sz val="11"/>
        <rFont val="Times New Roman"/>
        <family val="1"/>
      </rPr>
      <t xml:space="preserve">, which contributed to further delays in delivery.
</t>
    </r>
  </si>
  <si>
    <t>The tender committee has taken a further step in revising the TOR by an Expert on the subject from MOPIC</t>
  </si>
  <si>
    <t>MS</t>
  </si>
  <si>
    <t>1.2 Mid-term Review (if planned)</t>
  </si>
  <si>
    <t>Mid-term Review was planned to take place on June 2017</t>
  </si>
  <si>
    <t>1.3 Programme Closing</t>
  </si>
  <si>
    <t>Programme Closing was expected to take place on April 2019</t>
  </si>
  <si>
    <t>1.4 Terminal Evaluation</t>
  </si>
  <si>
    <t>Terminal Evaluation was expected to take place on May 2019</t>
  </si>
  <si>
    <t>Ministry of Environmen</t>
  </si>
  <si>
    <t xml:space="preserve">Maha Abu-mowais </t>
  </si>
  <si>
    <t>mouis_maha@yahoo.com</t>
  </si>
  <si>
    <t>Petra Development Tourism Region Authority-PDTRA</t>
  </si>
  <si>
    <t>The Hashemite Fund for Development of Jordan Badia</t>
  </si>
  <si>
    <t>Jordan Valley Authority</t>
  </si>
  <si>
    <t>Water Authority of Jordan</t>
  </si>
  <si>
    <t>National Center for Agricultural Research and Extension</t>
  </si>
  <si>
    <t>Mid-term review will take place Nov 2018</t>
  </si>
  <si>
    <t xml:space="preserve">Programme Closing will be delayed until July 2020 because of the delay in the initiation of the program </t>
  </si>
  <si>
    <t xml:space="preserve">Terminal Evaluation will be delayed until August 2020 </t>
  </si>
  <si>
    <t>Sireen Adwan</t>
  </si>
  <si>
    <t>Sireen.adwan@mop.gov.jo</t>
  </si>
  <si>
    <t xml:space="preserve">Expected Progress </t>
  </si>
  <si>
    <t xml:space="preserve">Under the MDGs/SDGs Jordan and donors are coordinating and harmonizing projects for alignment with national developmental plans. 
The Steering Committee is maintaining coordination with donor agencies 
As  an implementing entity, MOPIC  will  have  a  strong  hold  on the  coordination mechanism through the Project Management Unit and through its role for the donor lender coordination and funds mainstreaming and national planning coordination.
</t>
  </si>
  <si>
    <t xml:space="preserve">11 tenders </t>
  </si>
  <si>
    <t>Initiating the  work on  repairing and restoring the water mill</t>
  </si>
  <si>
    <t>Ruqn Al Handasa Consulting Engineers were Contracted to do the design of the area</t>
  </si>
  <si>
    <t>N/A (as the progress in this reporting period is not noticeable enough to respond to this question) However, it is strongly believed that the programs’ learning objectives articulated above will help achieve outcomes of the projects mainly the ones related to community briefs on vulnerable regions to climate change and potential impacts, integrated water resources management, use of reclaimed water for irrigation according to national standards, conservation agriculture, drought-resilient cropping patterns, climate-resilient post-harvest practices; etc; preparing and delivering training workshops and short courses on climate change and sustainable land management for non-governmental community leaders and local government institutions; implementation of concrete adaptation actions through pilot programs to foster learning experience, which will feed into all awareness, training and knowledge management actions facilitated and conducted by the project.</t>
  </si>
  <si>
    <t xml:space="preserve">• Be flexible to executing entities’/beneficiary communities’ priority needs rather than focusing on exact measures listed in the project document;
• Include more provinces in the country with urgent need to adapt to climate change impacts 
</t>
  </si>
  <si>
    <t>Some of the adaptation measures (such as the two pilot permaculture sites) will be installed within governmentally-run facilities (extension farms). Moreover, we have requested the climate change awareness training modules be designed in away to facilitate adoption by a national institution to sustain the courses delivery process</t>
  </si>
  <si>
    <t>Installing real time monitoring systems</t>
  </si>
  <si>
    <r>
      <rPr>
        <b/>
        <u/>
        <sz val="11"/>
        <rFont val="Times New Roman"/>
        <family val="1"/>
      </rPr>
      <t>1.1 Bureaucratic</t>
    </r>
    <r>
      <rPr>
        <sz val="11"/>
        <rFont val="Times New Roman"/>
        <family val="1"/>
      </rPr>
      <t xml:space="preserve"> procedures at the executing entities’ side might cause an overall delay in the execution of planned activities, such as as Projects’ coordinators nomination and serving period stability (i.e., the long time it takes to nominate a sub-project ‘s coordinator and the re-naming of the coordinator at a later stage during the lifespan of implementation, which forcing us to re-train the new coordinator on the project’s implementation mechanism and re-provide fresh orientation to help prepare the work plan.</t>
    </r>
  </si>
  <si>
    <r>
      <t xml:space="preserve">1.4: </t>
    </r>
    <r>
      <rPr>
        <b/>
        <u/>
        <sz val="11"/>
        <rFont val="Times New Roman"/>
        <family val="1"/>
      </rPr>
      <t>Bureaucratic</t>
    </r>
    <r>
      <rPr>
        <sz val="11"/>
        <rFont val="Times New Roman"/>
        <family val="1"/>
      </rPr>
      <t>-oriented overall delay in executing of planned activities caused by administrative/organizational procedures at the National Implementing Entity (NIE) (MoPIC) such as the long period needed by the Special Tendering Committee to complete the tendering and procurement services  to contract a service provider to exude an activity.</t>
    </r>
  </si>
  <si>
    <t xml:space="preserve">• Engagement of local media in awareness campaigns and events such as inception workshops; 
• Existing awareness materials from other projects will be adopted and tailored to the target groups in the project location.
• The developed  M&amp;E system for the project for relevant outputs/activities assured effective knowledge management and sharing. The M&amp;E framework at the beginning of the project ensures efficiency and effectiveness and gain in the knowledge management of the project outputs. 
• Consultative face to face meetings and interactive events,
• the Implementation of concrete adaptation actions through pilot programs to foster learning experience, which will feed into all awareness, training and knowledge management actions facilitated and conducted by the project.
</t>
  </si>
  <si>
    <t xml:space="preserve"> Renewed sand filter unit </t>
  </si>
  <si>
    <t>1.1. Start of Programme Implementation</t>
  </si>
  <si>
    <t xml:space="preserve">Project was expected to commence on June 2015. 
</t>
  </si>
  <si>
    <t>Start of program was NOT on time</t>
  </si>
  <si>
    <t xml:space="preserve"> Expanded  Project Area (new 350 Dunums)</t>
  </si>
  <si>
    <t xml:space="preserve"> Native Trees along the road to the WWTP
</t>
  </si>
  <si>
    <t>Designs for sustainable eco-friendly water efficient &amp; demonstration picnicking and strolling areas for the jordanian citizens and suppoting the development of a local nature and environmental tourism activity in al-hisha forest</t>
  </si>
  <si>
    <t>starting with the establishment of 12 km drip irrigation systems on the roadsides</t>
  </si>
  <si>
    <t xml:space="preserve">initiating the establishment/rehabilitation of 3000 meters  uncovered irrigation canals and Rehabilitating watermill in mousa's spring area
</t>
  </si>
  <si>
    <t xml:space="preserve"> Cultivating 100 new donums with alfalfa</t>
  </si>
  <si>
    <t>Irrigation System Rehabilitation</t>
  </si>
  <si>
    <t xml:space="preserve">  Beekeeping and Honey production facility</t>
  </si>
  <si>
    <t xml:space="preserve"> mainatanace for the existing 50 donums of Barseem (alfalfa) in the project</t>
  </si>
  <si>
    <t>The overall progress of this activity was delayed to take into consideration the financial status of Sad Al Ahmar water user association</t>
  </si>
  <si>
    <t>Waiting for approvals from PDTRA to construct the barn on natural reserve lands</t>
  </si>
  <si>
    <t xml:space="preserve">  Livestock Breeding Barn Designs</t>
  </si>
  <si>
    <t>Hire a consultant to do the design works</t>
  </si>
  <si>
    <t>Contract a contractor to do Honey production infrastructure</t>
  </si>
  <si>
    <t>The overall progress of these activities was delayed to take into consideration the financial status of Sad Al Ahmar water user association</t>
  </si>
  <si>
    <t>Designs for Dairy Product Plant Small Sized</t>
  </si>
  <si>
    <t>Converting Green Fodder into Silage Plant</t>
  </si>
  <si>
    <t xml:space="preserve">Survey and design for Rehabilitation and Upgrading of On-Farm irrigation infrastructure and maintenance of the systems </t>
  </si>
  <si>
    <t>A hired contractor to start on the before mintiond task</t>
  </si>
  <si>
    <t xml:space="preserve">A hired consultant to do the land survey and design thr irrigation system </t>
  </si>
  <si>
    <t>A Hired contractor to installa Irrigation system  and land preparation</t>
  </si>
  <si>
    <t>A hired consultant to do the design works</t>
  </si>
  <si>
    <t>A hired contractor to do purchase Irrigation system facilities and extension</t>
  </si>
  <si>
    <t>a hire d consultant to do the design works</t>
  </si>
  <si>
    <t>a hired contractor</t>
  </si>
  <si>
    <t>Implement a comprehensive soil survey in relation to soil quality baseline data and soil salinity AND soil salinity management (Soil Salinity monitoring)</t>
  </si>
  <si>
    <t>initiating on-farm measurements</t>
  </si>
  <si>
    <t>Hire a Company For Water Quality Monitoring</t>
  </si>
  <si>
    <t>technical evaluation of the tender</t>
  </si>
  <si>
    <t>Supplying monitoring devices</t>
  </si>
  <si>
    <t>Spair parts and devices for Tal Al Mantah WWTP</t>
  </si>
  <si>
    <t>Accomplished</t>
  </si>
  <si>
    <t>Dlivered Spair parts and devices</t>
  </si>
  <si>
    <t>Designs fornew construction works of the WWTP</t>
  </si>
  <si>
    <t xml:space="preserve">Deliverd designs and TOR for the contractor </t>
  </si>
  <si>
    <t>Mostaqbal Engineering and Environmental consultation was hired to do the evaluation and desing of the new works</t>
  </si>
  <si>
    <t xml:space="preserve">Designs for Demonstration farm </t>
  </si>
  <si>
    <t>hired consultant to do the design works</t>
  </si>
  <si>
    <t>Designs and tender documents for Khnizerah earthern water dam</t>
  </si>
  <si>
    <t>finalized designs and tender douments</t>
  </si>
  <si>
    <t>finalizing the Designs and TOR for the contractor after incorporatong EE and IE final comments</t>
  </si>
  <si>
    <t>Contractor to initiat the work on Khnizerah dam</t>
  </si>
  <si>
    <t>Design  of 2 pilot permaculture sites</t>
  </si>
  <si>
    <t xml:space="preserve">Selected candidates for training 
and Hiredexpert for training </t>
  </si>
  <si>
    <t xml:space="preserve">selected candidates </t>
  </si>
  <si>
    <t>finalized Inception report</t>
  </si>
  <si>
    <t>Project Inception</t>
  </si>
  <si>
    <t>Training on permaculture concepts</t>
  </si>
  <si>
    <t xml:space="preserve"> Learning seminars</t>
  </si>
  <si>
    <t xml:space="preserve"> 4 introductory seminars for the CBOs explaining the science of climate change</t>
  </si>
  <si>
    <t>Only 2 siminars have been delivered</t>
  </si>
  <si>
    <t>Situation Analysis and Stakeholder Analysis</t>
  </si>
  <si>
    <t xml:space="preserve">MoUs with the key stakeholders to gurantee smooth implimentation </t>
  </si>
  <si>
    <t>Situation Analysis and Stakeholder Analysis report delived to IE and EE</t>
  </si>
  <si>
    <t xml:space="preserve">  A unit for handling Green Agribusiness</t>
  </si>
  <si>
    <t>Developed mandate for the Agribuiness Committee/ workshop for  brainstorming and  identifying the bottlenecks</t>
  </si>
  <si>
    <t>Training on Argribusiness concepts</t>
  </si>
  <si>
    <t xml:space="preserve">Conduct trainers need analyses
</t>
  </si>
  <si>
    <r>
      <t xml:space="preserve">MoPIC’s Adaptation Fund Programs’ </t>
    </r>
    <r>
      <rPr>
        <b/>
        <u/>
        <sz val="20"/>
        <color theme="1"/>
        <rFont val="Gill Sans MT"/>
        <family val="2"/>
      </rPr>
      <t>RESULTS FRAMEWORK</t>
    </r>
    <r>
      <rPr>
        <b/>
        <sz val="20"/>
        <color theme="1"/>
        <rFont val="Gill Sans MT"/>
        <family val="2"/>
      </rPr>
      <t>--_v10_21-12-2107</t>
    </r>
  </si>
  <si>
    <t>Program’s Objective, Outputs, Outcomes, Indicators and Milestones (Objectively Verifiable Impact Indicators)</t>
  </si>
  <si>
    <t>Long-term goal:</t>
  </si>
  <si>
    <t>Reduce the impact of climate change on Jordan.</t>
  </si>
  <si>
    <t>Program direct objective:</t>
  </si>
  <si>
    <t>Components and Objectives</t>
  </si>
  <si>
    <t>Sub-Components and Sub-projects:</t>
  </si>
  <si>
    <t>Outputs</t>
  </si>
  <si>
    <t xml:space="preserve">Milestone Value </t>
  </si>
  <si>
    <t xml:space="preserve">18,022,000 CM </t>
  </si>
  <si>
    <t xml:space="preserve">0 trained  WUAs): </t>
  </si>
  <si>
    <t>/month</t>
  </si>
  <si>
    <t>70 families</t>
  </si>
  <si>
    <t>23 families</t>
  </si>
  <si>
    <t>30 families</t>
  </si>
  <si>
    <t>35 families</t>
  </si>
  <si>
    <t>(Total 148 family (average family size 6: Total beneficiaries: 888 (960 males; 480 females)</t>
  </si>
  <si>
    <t>0 (or 2 Permaculture Farms in Ardah and near Dead Sea/Jawasreh)</t>
  </si>
  <si>
    <t>5 Farms</t>
  </si>
  <si>
    <t xml:space="preserve">10 Farms </t>
  </si>
  <si>
    <t>development and natural resource</t>
  </si>
  <si>
    <t>sectors</t>
  </si>
  <si>
    <t>Outcome 5 Diversified and</t>
  </si>
  <si>
    <t>vulnerable people in targeted areas</t>
  </si>
  <si>
    <t>0 families</t>
  </si>
  <si>
    <t>205 families</t>
  </si>
  <si>
    <t>410 families</t>
  </si>
  <si>
    <t xml:space="preserve">0 families </t>
  </si>
  <si>
    <t xml:space="preserve">190 families </t>
  </si>
  <si>
    <t xml:space="preserve">380 families </t>
  </si>
  <si>
    <t xml:space="preserve">$1000 Farm/Year </t>
  </si>
  <si>
    <t xml:space="preserve">$2000 Farm/Year </t>
  </si>
  <si>
    <t>(Number of Seminars about climate change risks on natural resources and the ecosystem).</t>
  </si>
  <si>
    <t>created linked to Agribusiness</t>
  </si>
  <si>
    <t>Industries</t>
  </si>
  <si>
    <t xml:space="preserve">0 enterprises </t>
  </si>
  <si>
    <t xml:space="preserve">150 enterprises </t>
  </si>
  <si>
    <t xml:space="preserve">300 enterprises </t>
  </si>
  <si>
    <t xml:space="preserve">0 Jobs </t>
  </si>
  <si>
    <t>Component 1’s Objectives:
Increasing the adaptation capacity to climate change in the water sector.</t>
  </si>
  <si>
    <r>
      <t xml:space="preserve">Adapt the agricultural sector in Jordan to climate change induced water shortages and stresses on food security through </t>
    </r>
    <r>
      <rPr>
        <i/>
        <u/>
        <sz val="10"/>
        <color theme="1"/>
        <rFont val="Calibri"/>
        <family val="2"/>
        <scheme val="minor"/>
      </rPr>
      <t>piloting</t>
    </r>
    <r>
      <rPr>
        <i/>
        <sz val="10"/>
        <color theme="1"/>
        <rFont val="Calibri"/>
        <family val="2"/>
        <scheme val="minor"/>
      </rPr>
      <t xml:space="preserve"> innovative technology transfer, </t>
    </r>
    <r>
      <rPr>
        <i/>
        <u/>
        <sz val="10"/>
        <color theme="1"/>
        <rFont val="Calibri"/>
        <family val="2"/>
        <scheme val="minor"/>
      </rPr>
      <t>policy</t>
    </r>
    <r>
      <rPr>
        <i/>
        <sz val="10"/>
        <color theme="1"/>
        <rFont val="Calibri"/>
        <family val="2"/>
        <scheme val="minor"/>
      </rPr>
      <t xml:space="preserve"> support linked to community livelihoods and resilience.</t>
    </r>
  </si>
  <si>
    <r>
      <t xml:space="preserve">EXPECTED </t>
    </r>
    <r>
      <rPr>
        <b/>
        <u/>
        <sz val="10"/>
        <color rgb="FF000000"/>
        <rFont val="Calibri"/>
        <family val="2"/>
      </rPr>
      <t>OUTCOMES</t>
    </r>
    <r>
      <rPr>
        <b/>
        <sz val="10"/>
        <color rgb="FF000000"/>
        <rFont val="Calibri"/>
        <family val="2"/>
      </rPr>
      <t xml:space="preserve"> </t>
    </r>
  </si>
  <si>
    <r>
      <t>COMPONENT 1</t>
    </r>
    <r>
      <rPr>
        <b/>
        <sz val="10"/>
        <color theme="1"/>
        <rFont val="Calibri"/>
        <family val="2"/>
        <scheme val="minor"/>
      </rPr>
      <t xml:space="preserve">: </t>
    </r>
    <r>
      <rPr>
        <sz val="10"/>
        <color theme="1"/>
        <rFont val="Calibri"/>
        <family val="2"/>
        <scheme val="minor"/>
      </rPr>
      <t xml:space="preserve">Climate Change Adaptation of Agricultural &amp; Water Sector Through Technology Transfer (the Use of Non-Conventional Water Resources: Reuse of </t>
    </r>
    <r>
      <rPr>
        <b/>
        <u/>
        <sz val="10"/>
        <color rgb="FF943634"/>
        <rFont val="Calibri"/>
        <family val="2"/>
        <scheme val="minor"/>
      </rPr>
      <t>Wastewater</t>
    </r>
    <r>
      <rPr>
        <u/>
        <sz val="10"/>
        <color theme="1"/>
        <rFont val="Calibri"/>
        <family val="2"/>
        <scheme val="minor"/>
      </rPr>
      <t xml:space="preserve">; </t>
    </r>
    <r>
      <rPr>
        <b/>
        <u/>
        <sz val="10"/>
        <color rgb="FF365F91"/>
        <rFont val="Calibri"/>
        <family val="2"/>
        <scheme val="minor"/>
      </rPr>
      <t>Rainwater Harvesting</t>
    </r>
    <r>
      <rPr>
        <u/>
        <sz val="10"/>
        <color theme="1"/>
        <rFont val="Calibri"/>
        <family val="2"/>
        <scheme val="minor"/>
      </rPr>
      <t xml:space="preserve">; and </t>
    </r>
    <r>
      <rPr>
        <b/>
        <i/>
        <u/>
        <sz val="10"/>
        <color rgb="FF00B050"/>
        <rFont val="Calibri"/>
        <family val="2"/>
        <scheme val="minor"/>
      </rPr>
      <t>Permaculture</t>
    </r>
    <r>
      <rPr>
        <u/>
        <sz val="10"/>
        <color theme="1"/>
        <rFont val="Calibri"/>
        <family val="2"/>
        <scheme val="minor"/>
      </rPr>
      <t>)</t>
    </r>
  </si>
  <si>
    <r>
      <t>Sub-component A</t>
    </r>
    <r>
      <rPr>
        <b/>
        <sz val="10"/>
        <color theme="1"/>
        <rFont val="Calibri"/>
        <family val="2"/>
        <scheme val="minor"/>
      </rPr>
      <t>:</t>
    </r>
    <r>
      <rPr>
        <sz val="10"/>
        <color theme="1"/>
        <rFont val="Calibri"/>
        <family val="2"/>
        <scheme val="minor"/>
      </rPr>
      <t xml:space="preserve"> “Climate change adaptation of water Sector through ―Reuse of treated</t>
    </r>
    <r>
      <rPr>
        <i/>
        <sz val="10"/>
        <color theme="1"/>
        <rFont val="Calibri"/>
        <family val="2"/>
        <scheme val="minor"/>
      </rPr>
      <t xml:space="preserve"> </t>
    </r>
    <r>
      <rPr>
        <b/>
        <u/>
        <sz val="10"/>
        <color rgb="FF943634"/>
        <rFont val="Calibri"/>
        <family val="2"/>
        <scheme val="minor"/>
      </rPr>
      <t>wastewater</t>
    </r>
    <r>
      <rPr>
        <i/>
        <sz val="10"/>
        <color theme="1"/>
        <rFont val="Calibri"/>
        <family val="2"/>
        <scheme val="minor"/>
      </rPr>
      <t xml:space="preserve"> </t>
    </r>
    <r>
      <rPr>
        <sz val="10"/>
        <color theme="1"/>
        <rFont val="Calibri"/>
        <family val="2"/>
        <scheme val="minor"/>
      </rPr>
      <t xml:space="preserve">(subprojects </t>
    </r>
    <r>
      <rPr>
        <b/>
        <u/>
        <sz val="10"/>
        <color rgb="FF943634"/>
        <rFont val="Calibri"/>
        <family val="2"/>
        <scheme val="minor"/>
      </rPr>
      <t>1.1, 1.2, 1.3, 1.4</t>
    </r>
    <r>
      <rPr>
        <sz val="10"/>
        <color theme="1"/>
        <rFont val="Calibri"/>
        <family val="2"/>
        <scheme val="minor"/>
      </rPr>
      <t xml:space="preserve">) </t>
    </r>
  </si>
  <si>
    <r>
      <t xml:space="preserve">Output (1): </t>
    </r>
    <r>
      <rPr>
        <u/>
        <sz val="10"/>
        <color rgb="FF943634"/>
        <rFont val="Calibri"/>
        <family val="2"/>
      </rPr>
      <t xml:space="preserve">Treated </t>
    </r>
    <r>
      <rPr>
        <b/>
        <u/>
        <sz val="10"/>
        <color rgb="FF943634"/>
        <rFont val="Calibri"/>
        <family val="2"/>
      </rPr>
      <t xml:space="preserve">wastewater </t>
    </r>
    <r>
      <rPr>
        <u/>
        <sz val="10"/>
        <color rgb="FF943634"/>
        <rFont val="Calibri"/>
        <family val="2"/>
      </rPr>
      <t>complying with national standards used in irrigated agriculture to augment available fresh water resources available as a means for CC resilience in agriculture (Securing good quantity and quality of treated wastewater for irrigation purposes in Wadi Musa &amp; in Northern Jordan Valley)</t>
    </r>
    <r>
      <rPr>
        <sz val="10"/>
        <color rgb="FF00B0F0"/>
        <rFont val="Calibri"/>
        <family val="2"/>
      </rPr>
      <t xml:space="preserve"> </t>
    </r>
  </si>
  <si>
    <r>
      <t>§</t>
    </r>
    <r>
      <rPr>
        <sz val="10"/>
        <color rgb="FF632423"/>
        <rFont val="Calibri"/>
        <family val="2"/>
        <scheme val="minor"/>
      </rPr>
      <t xml:space="preserve">Subproject (1.1) </t>
    </r>
    <r>
      <rPr>
        <b/>
        <sz val="10"/>
        <color rgb="FF632423"/>
        <rFont val="Calibri"/>
        <family val="2"/>
        <scheme val="minor"/>
      </rPr>
      <t xml:space="preserve">1,022,000 </t>
    </r>
    <r>
      <rPr>
        <b/>
        <u/>
        <sz val="10"/>
        <color rgb="FF632423"/>
        <rFont val="Calibri"/>
        <family val="2"/>
        <scheme val="minor"/>
      </rPr>
      <t>m</t>
    </r>
    <r>
      <rPr>
        <b/>
        <u/>
        <vertAlign val="superscript"/>
        <sz val="10"/>
        <color rgb="FF632423"/>
        <rFont val="Calibri"/>
        <family val="2"/>
        <scheme val="minor"/>
      </rPr>
      <t>3</t>
    </r>
    <r>
      <rPr>
        <b/>
        <sz val="10"/>
        <color rgb="FF632423"/>
        <rFont val="Calibri"/>
        <family val="2"/>
        <scheme val="minor"/>
      </rPr>
      <t xml:space="preserve"> Y</t>
    </r>
    <r>
      <rPr>
        <sz val="10"/>
        <color rgb="FF632423"/>
        <rFont val="Calibri"/>
        <family val="2"/>
        <scheme val="minor"/>
      </rPr>
      <t xml:space="preserve"> utilized for irrigation </t>
    </r>
  </si>
  <si>
    <r>
      <t>§</t>
    </r>
    <r>
      <rPr>
        <sz val="10"/>
        <color rgb="FF632423"/>
        <rFont val="Times New Roman"/>
        <family val="1"/>
      </rPr>
      <t xml:space="preserve"> </t>
    </r>
    <r>
      <rPr>
        <sz val="10"/>
        <color rgb="FF632423"/>
        <rFont val="Calibri"/>
        <family val="2"/>
      </rPr>
      <t xml:space="preserve">Subproject (1.1) </t>
    </r>
    <r>
      <rPr>
        <b/>
        <sz val="10"/>
        <color rgb="FF632423"/>
        <rFont val="Calibri"/>
        <family val="2"/>
      </rPr>
      <t>1,250,200</t>
    </r>
    <r>
      <rPr>
        <sz val="10"/>
        <color rgb="FF632423"/>
        <rFont val="Calibri"/>
        <family val="2"/>
      </rPr>
      <t xml:space="preserve">  </t>
    </r>
    <r>
      <rPr>
        <b/>
        <sz val="10"/>
        <color rgb="FF632423"/>
        <rFont val="Calibri"/>
        <family val="2"/>
      </rPr>
      <t>m</t>
    </r>
    <r>
      <rPr>
        <b/>
        <vertAlign val="superscript"/>
        <sz val="10"/>
        <color rgb="FF632423"/>
        <rFont val="Calibri"/>
        <family val="2"/>
      </rPr>
      <t>3</t>
    </r>
    <r>
      <rPr>
        <b/>
        <sz val="10"/>
        <color rgb="FF632423"/>
        <rFont val="Calibri"/>
        <family val="2"/>
      </rPr>
      <t xml:space="preserve"> Y</t>
    </r>
    <r>
      <rPr>
        <sz val="10"/>
        <color rgb="FF632423"/>
        <rFont val="Calibri"/>
        <family val="2"/>
      </rPr>
      <t xml:space="preserve"> utilized for irrigation </t>
    </r>
  </si>
  <si>
    <r>
      <t>§</t>
    </r>
    <r>
      <rPr>
        <sz val="10"/>
        <color rgb="FF632423"/>
        <rFont val="Times New Roman"/>
        <family val="1"/>
      </rPr>
      <t xml:space="preserve"> </t>
    </r>
    <r>
      <rPr>
        <sz val="10"/>
        <color rgb="FF632423"/>
        <rFont val="Calibri"/>
        <family val="2"/>
      </rPr>
      <t xml:space="preserve">Subproject (1.1) </t>
    </r>
    <r>
      <rPr>
        <b/>
        <sz val="10"/>
        <color rgb="FF632423"/>
        <rFont val="Calibri"/>
        <family val="2"/>
      </rPr>
      <t xml:space="preserve">1,317,200 </t>
    </r>
    <r>
      <rPr>
        <b/>
        <u/>
        <sz val="10"/>
        <color rgb="FF632423"/>
        <rFont val="Calibri"/>
        <family val="2"/>
      </rPr>
      <t>m</t>
    </r>
    <r>
      <rPr>
        <b/>
        <u/>
        <vertAlign val="superscript"/>
        <sz val="10"/>
        <color rgb="FF632423"/>
        <rFont val="Calibri"/>
        <family val="2"/>
      </rPr>
      <t xml:space="preserve">3 </t>
    </r>
    <r>
      <rPr>
        <b/>
        <sz val="10"/>
        <color rgb="FF632423"/>
        <rFont val="Calibri"/>
        <family val="2"/>
      </rPr>
      <t xml:space="preserve"> Y</t>
    </r>
    <r>
      <rPr>
        <sz val="10"/>
        <color rgb="FF632423"/>
        <rFont val="Calibri"/>
        <family val="2"/>
      </rPr>
      <t xml:space="preserve"> utilized for irrigation</t>
    </r>
  </si>
  <si>
    <r>
      <t xml:space="preserve">Outcome 1: </t>
    </r>
    <r>
      <rPr>
        <b/>
        <sz val="10"/>
        <color rgb="FF000000"/>
        <rFont val="Calibri"/>
        <family val="2"/>
      </rPr>
      <t>I</t>
    </r>
    <r>
      <rPr>
        <b/>
        <sz val="10"/>
        <rFont val="Calibri"/>
        <family val="2"/>
      </rPr>
      <t xml:space="preserve">ncreased water availability and  efficient use through </t>
    </r>
    <r>
      <rPr>
        <b/>
        <u/>
        <sz val="10"/>
        <color rgb="FF943634"/>
        <rFont val="Calibri"/>
        <family val="2"/>
      </rPr>
      <t>wastewater</t>
    </r>
    <r>
      <rPr>
        <b/>
        <sz val="10"/>
        <color rgb="FF00B050"/>
        <rFont val="Calibri"/>
        <family val="2"/>
      </rPr>
      <t xml:space="preserve"> </t>
    </r>
    <r>
      <rPr>
        <b/>
        <sz val="10"/>
        <rFont val="Calibri"/>
        <family val="2"/>
      </rPr>
      <t xml:space="preserve">reuse </t>
    </r>
    <r>
      <rPr>
        <sz val="10"/>
        <rFont val="Calibri"/>
        <family val="2"/>
      </rPr>
      <t>(thus releasing more fresh water amounts supplied to other municipal needs)</t>
    </r>
  </si>
  <si>
    <r>
      <t xml:space="preserve">Objectives </t>
    </r>
    <r>
      <rPr>
        <sz val="10"/>
        <color theme="1"/>
        <rFont val="Calibri"/>
        <family val="2"/>
        <scheme val="minor"/>
      </rPr>
      <t>of Sub-component A:</t>
    </r>
  </si>
  <si>
    <r>
      <t>1.</t>
    </r>
    <r>
      <rPr>
        <b/>
        <sz val="10"/>
        <color theme="1"/>
        <rFont val="Times New Roman"/>
        <family val="1"/>
      </rPr>
      <t xml:space="preserve"> </t>
    </r>
    <r>
      <rPr>
        <i/>
        <sz val="10"/>
        <color theme="1"/>
        <rFont val="Calibri"/>
        <family val="2"/>
        <scheme val="minor"/>
      </rPr>
      <t>Providing a unique, efficient, simple and cost effective climate change adaptation systems to people in arid regions who suffer from water scarcity, and food insecurity</t>
    </r>
  </si>
  <si>
    <r>
      <t>§</t>
    </r>
    <r>
      <rPr>
        <sz val="10"/>
        <color rgb="FF632423"/>
        <rFont val="Calibri"/>
        <family val="2"/>
        <scheme val="minor"/>
      </rPr>
      <t xml:space="preserve">Subproject (1.2) </t>
    </r>
    <r>
      <rPr>
        <b/>
        <sz val="10"/>
        <color rgb="FF632423"/>
        <rFont val="Calibri"/>
        <family val="2"/>
        <scheme val="minor"/>
      </rPr>
      <t xml:space="preserve">0 </t>
    </r>
    <r>
      <rPr>
        <b/>
        <u/>
        <sz val="10"/>
        <color rgb="FF632423"/>
        <rFont val="Calibri"/>
        <family val="2"/>
        <scheme val="minor"/>
      </rPr>
      <t>m</t>
    </r>
    <r>
      <rPr>
        <b/>
        <u/>
        <vertAlign val="superscript"/>
        <sz val="10"/>
        <color rgb="FF632423"/>
        <rFont val="Calibri"/>
        <family val="2"/>
        <scheme val="minor"/>
      </rPr>
      <t>3</t>
    </r>
    <r>
      <rPr>
        <b/>
        <sz val="10"/>
        <color rgb="FF632423"/>
        <rFont val="Calibri"/>
        <family val="2"/>
        <scheme val="minor"/>
      </rPr>
      <t xml:space="preserve"> Y</t>
    </r>
    <r>
      <rPr>
        <sz val="10"/>
        <color rgb="FF632423"/>
        <rFont val="Calibri"/>
        <family val="2"/>
        <scheme val="minor"/>
      </rPr>
      <t xml:space="preserve"> </t>
    </r>
  </si>
  <si>
    <r>
      <t>§</t>
    </r>
    <r>
      <rPr>
        <sz val="10"/>
        <color rgb="FF632423"/>
        <rFont val="Calibri"/>
        <family val="2"/>
        <scheme val="minor"/>
      </rPr>
      <t xml:space="preserve"> Subproject (1.2) </t>
    </r>
    <r>
      <rPr>
        <b/>
        <u/>
        <sz val="10"/>
        <color rgb="FF632423"/>
        <rFont val="Calibri"/>
        <family val="2"/>
        <scheme val="minor"/>
      </rPr>
      <t>18,500,000 m</t>
    </r>
    <r>
      <rPr>
        <b/>
        <u/>
        <vertAlign val="superscript"/>
        <sz val="10"/>
        <color rgb="FF632423"/>
        <rFont val="Calibri"/>
        <family val="2"/>
        <scheme val="minor"/>
      </rPr>
      <t xml:space="preserve">3 </t>
    </r>
    <r>
      <rPr>
        <b/>
        <u/>
        <sz val="10"/>
        <color rgb="FF632423"/>
        <rFont val="Calibri"/>
        <family val="2"/>
        <scheme val="minor"/>
      </rPr>
      <t>Y</t>
    </r>
    <r>
      <rPr>
        <sz val="10"/>
        <color rgb="FF632423"/>
        <rFont val="Calibri"/>
        <family val="2"/>
        <scheme val="minor"/>
      </rPr>
      <t xml:space="preserve"> </t>
    </r>
  </si>
  <si>
    <r>
      <t>§</t>
    </r>
    <r>
      <rPr>
        <sz val="10"/>
        <color rgb="FF632423"/>
        <rFont val="Calibri"/>
        <family val="2"/>
        <scheme val="minor"/>
      </rPr>
      <t xml:space="preserve">Subproject (1.2) </t>
    </r>
    <r>
      <rPr>
        <b/>
        <sz val="10"/>
        <color rgb="FF632423"/>
        <rFont val="Calibri"/>
        <family val="2"/>
        <scheme val="minor"/>
      </rPr>
      <t xml:space="preserve">20,000,000 </t>
    </r>
    <r>
      <rPr>
        <b/>
        <u/>
        <sz val="10"/>
        <color rgb="FF632423"/>
        <rFont val="Calibri"/>
        <family val="2"/>
        <scheme val="minor"/>
      </rPr>
      <t>m</t>
    </r>
    <r>
      <rPr>
        <b/>
        <u/>
        <vertAlign val="superscript"/>
        <sz val="10"/>
        <color rgb="FF632423"/>
        <rFont val="Calibri"/>
        <family val="2"/>
        <scheme val="minor"/>
      </rPr>
      <t xml:space="preserve">3 </t>
    </r>
    <r>
      <rPr>
        <b/>
        <sz val="10"/>
        <color rgb="FF632423"/>
        <rFont val="Calibri"/>
        <family val="2"/>
        <scheme val="minor"/>
      </rPr>
      <t xml:space="preserve"> Y</t>
    </r>
  </si>
  <si>
    <r>
      <t>2.</t>
    </r>
    <r>
      <rPr>
        <b/>
        <sz val="10"/>
        <color theme="1"/>
        <rFont val="Times New Roman"/>
        <family val="1"/>
      </rPr>
      <t xml:space="preserve"> </t>
    </r>
    <r>
      <rPr>
        <i/>
        <sz val="10"/>
        <color theme="1"/>
        <rFont val="Calibri"/>
        <family val="2"/>
        <scheme val="minor"/>
      </rPr>
      <t xml:space="preserve">Deployment of advanced innovative irrigation methods such as drip, spray and micro-sprinkler irrigation. </t>
    </r>
  </si>
  <si>
    <r>
      <t>§</t>
    </r>
    <r>
      <rPr>
        <sz val="10"/>
        <color rgb="FF632423"/>
        <rFont val="Calibri"/>
        <family val="2"/>
        <scheme val="minor"/>
      </rPr>
      <t xml:space="preserve">Subproject (1.3) </t>
    </r>
    <r>
      <rPr>
        <b/>
        <sz val="10"/>
        <color rgb="FF632423"/>
        <rFont val="Calibri"/>
        <family val="2"/>
        <scheme val="minor"/>
      </rPr>
      <t xml:space="preserve">0 </t>
    </r>
    <r>
      <rPr>
        <b/>
        <u/>
        <sz val="10"/>
        <color rgb="FF632423"/>
        <rFont val="Calibri"/>
        <family val="2"/>
        <scheme val="minor"/>
      </rPr>
      <t>m</t>
    </r>
    <r>
      <rPr>
        <b/>
        <u/>
        <vertAlign val="superscript"/>
        <sz val="10"/>
        <color rgb="FF632423"/>
        <rFont val="Calibri"/>
        <family val="2"/>
        <scheme val="minor"/>
      </rPr>
      <t>3</t>
    </r>
    <r>
      <rPr>
        <b/>
        <sz val="10"/>
        <color rgb="FF632423"/>
        <rFont val="Calibri"/>
        <family val="2"/>
        <scheme val="minor"/>
      </rPr>
      <t xml:space="preserve"> Y</t>
    </r>
    <r>
      <rPr>
        <sz val="10"/>
        <color rgb="FF632423"/>
        <rFont val="Calibri"/>
        <family val="2"/>
        <scheme val="minor"/>
      </rPr>
      <t xml:space="preserve"> </t>
    </r>
  </si>
  <si>
    <r>
      <t>§</t>
    </r>
    <r>
      <rPr>
        <sz val="10"/>
        <color rgb="FF632423"/>
        <rFont val="Calibri"/>
        <family val="2"/>
        <scheme val="minor"/>
      </rPr>
      <t xml:space="preserve">Subproject (1.3) </t>
    </r>
    <r>
      <rPr>
        <b/>
        <u/>
        <sz val="10"/>
        <color rgb="FF632423"/>
        <rFont val="Calibri"/>
        <family val="2"/>
        <scheme val="minor"/>
      </rPr>
      <t>219,000</t>
    </r>
    <r>
      <rPr>
        <sz val="10"/>
        <color rgb="FF632423"/>
        <rFont val="Calibri"/>
        <family val="2"/>
        <scheme val="minor"/>
      </rPr>
      <t xml:space="preserve"> </t>
    </r>
    <r>
      <rPr>
        <b/>
        <u/>
        <sz val="10"/>
        <color rgb="FF632423"/>
        <rFont val="Calibri"/>
        <family val="2"/>
        <scheme val="minor"/>
      </rPr>
      <t>m</t>
    </r>
    <r>
      <rPr>
        <b/>
        <u/>
        <vertAlign val="superscript"/>
        <sz val="10"/>
        <color rgb="FF632423"/>
        <rFont val="Calibri"/>
        <family val="2"/>
        <scheme val="minor"/>
      </rPr>
      <t>3</t>
    </r>
    <r>
      <rPr>
        <b/>
        <u/>
        <sz val="10"/>
        <color rgb="FF632423"/>
        <rFont val="Calibri"/>
        <family val="2"/>
        <scheme val="minor"/>
      </rPr>
      <t>Y</t>
    </r>
    <r>
      <rPr>
        <sz val="10"/>
        <color rgb="FF632423"/>
        <rFont val="Calibri"/>
        <family val="2"/>
        <scheme val="minor"/>
      </rPr>
      <t xml:space="preserve"> </t>
    </r>
  </si>
  <si>
    <r>
      <t>§</t>
    </r>
    <r>
      <rPr>
        <sz val="10"/>
        <color rgb="FF632423"/>
        <rFont val="Calibri"/>
        <family val="2"/>
        <scheme val="minor"/>
      </rPr>
      <t xml:space="preserve">Subproject (1.3) </t>
    </r>
    <r>
      <rPr>
        <b/>
        <sz val="10"/>
        <color rgb="FF632423"/>
        <rFont val="Calibri"/>
        <family val="2"/>
        <scheme val="minor"/>
      </rPr>
      <t xml:space="preserve">438,000 </t>
    </r>
    <r>
      <rPr>
        <b/>
        <u/>
        <sz val="10"/>
        <color rgb="FF632423"/>
        <rFont val="Calibri"/>
        <family val="2"/>
        <scheme val="minor"/>
      </rPr>
      <t>m</t>
    </r>
    <r>
      <rPr>
        <b/>
        <u/>
        <vertAlign val="superscript"/>
        <sz val="10"/>
        <color rgb="FF632423"/>
        <rFont val="Calibri"/>
        <family val="2"/>
        <scheme val="minor"/>
      </rPr>
      <t xml:space="preserve">3 </t>
    </r>
    <r>
      <rPr>
        <b/>
        <sz val="10"/>
        <color rgb="FF632423"/>
        <rFont val="Calibri"/>
        <family val="2"/>
        <scheme val="minor"/>
      </rPr>
      <t xml:space="preserve"> Year</t>
    </r>
  </si>
  <si>
    <r>
      <t>3.</t>
    </r>
    <r>
      <rPr>
        <b/>
        <sz val="10"/>
        <color theme="1"/>
        <rFont val="Times New Roman"/>
        <family val="1"/>
      </rPr>
      <t xml:space="preserve"> </t>
    </r>
    <r>
      <rPr>
        <i/>
        <sz val="10"/>
        <color theme="1"/>
        <rFont val="Calibri"/>
        <family val="2"/>
        <scheme val="minor"/>
      </rPr>
      <t xml:space="preserve">Limit the impact of climate change on water supplies of Jordan </t>
    </r>
    <r>
      <rPr>
        <i/>
        <u/>
        <sz val="10"/>
        <color theme="1"/>
        <rFont val="Calibri"/>
        <family val="2"/>
        <scheme val="minor"/>
      </rPr>
      <t xml:space="preserve">by reusing treated </t>
    </r>
    <r>
      <rPr>
        <b/>
        <u/>
        <sz val="10"/>
        <color rgb="FF943634"/>
        <rFont val="Calibri"/>
        <family val="2"/>
        <scheme val="minor"/>
      </rPr>
      <t>wastewater</t>
    </r>
    <r>
      <rPr>
        <i/>
        <u/>
        <sz val="10"/>
        <color theme="1"/>
        <rFont val="Calibri"/>
        <family val="2"/>
        <scheme val="minor"/>
      </rPr>
      <t xml:space="preserve"> and rainwater harvesting and thereby reducing the consumption of the scarce ground water</t>
    </r>
    <r>
      <rPr>
        <sz val="10"/>
        <color theme="1"/>
        <rFont val="Calibri"/>
        <family val="2"/>
        <scheme val="minor"/>
      </rPr>
      <t xml:space="preserve">. </t>
    </r>
  </si>
  <si>
    <r>
      <t>§</t>
    </r>
    <r>
      <rPr>
        <sz val="10"/>
        <color rgb="FF632423"/>
        <rFont val="Calibri"/>
        <family val="2"/>
        <scheme val="minor"/>
      </rPr>
      <t xml:space="preserve">Subproject (1.4) </t>
    </r>
  </si>
  <si>
    <r>
      <t>§</t>
    </r>
    <r>
      <rPr>
        <sz val="10"/>
        <color rgb="FF632423"/>
        <rFont val="Calibri"/>
        <family val="2"/>
        <scheme val="minor"/>
      </rPr>
      <t xml:space="preserve">Subproject (1.4) </t>
    </r>
    <r>
      <rPr>
        <b/>
        <sz val="10"/>
        <color rgb="FF632423"/>
        <rFont val="Calibri"/>
        <family val="2"/>
        <scheme val="minor"/>
      </rPr>
      <t xml:space="preserve">438,000 </t>
    </r>
    <r>
      <rPr>
        <b/>
        <u/>
        <sz val="10"/>
        <color rgb="FF632423"/>
        <rFont val="Calibri"/>
        <family val="2"/>
        <scheme val="minor"/>
      </rPr>
      <t>m</t>
    </r>
    <r>
      <rPr>
        <b/>
        <u/>
        <vertAlign val="superscript"/>
        <sz val="10"/>
        <color rgb="FF632423"/>
        <rFont val="Calibri"/>
        <family val="2"/>
        <scheme val="minor"/>
      </rPr>
      <t xml:space="preserve">3 </t>
    </r>
    <r>
      <rPr>
        <b/>
        <sz val="10"/>
        <color rgb="FF632423"/>
        <rFont val="Calibri"/>
        <family val="2"/>
        <scheme val="minor"/>
      </rPr>
      <t xml:space="preserve"> Year</t>
    </r>
  </si>
  <si>
    <r>
      <t>4.</t>
    </r>
    <r>
      <rPr>
        <b/>
        <sz val="10"/>
        <color theme="1"/>
        <rFont val="Times New Roman"/>
        <family val="1"/>
      </rPr>
      <t xml:space="preserve"> </t>
    </r>
    <r>
      <rPr>
        <i/>
        <sz val="10"/>
        <color theme="1"/>
        <rFont val="Calibri"/>
        <family val="2"/>
        <scheme val="minor"/>
      </rPr>
      <t>Releasing</t>
    </r>
    <r>
      <rPr>
        <sz val="10"/>
        <color theme="1"/>
        <rFont val="Calibri"/>
        <family val="2"/>
        <scheme val="minor"/>
      </rPr>
      <t xml:space="preserve"> fresh water sources for potable water supplies and other priority uses and replacing it with treated </t>
    </r>
    <r>
      <rPr>
        <b/>
        <u/>
        <sz val="10"/>
        <color rgb="FF943634"/>
        <rFont val="Calibri"/>
        <family val="2"/>
        <scheme val="minor"/>
      </rPr>
      <t xml:space="preserve">wastewater </t>
    </r>
    <r>
      <rPr>
        <sz val="10"/>
        <color theme="1"/>
        <rFont val="Calibri"/>
        <family val="2"/>
        <scheme val="minor"/>
      </rPr>
      <t xml:space="preserve">for irrigation purposes). </t>
    </r>
    <r>
      <rPr>
        <i/>
        <sz val="10"/>
        <color theme="1"/>
        <rFont val="Calibri"/>
        <family val="2"/>
        <scheme val="minor"/>
      </rPr>
      <t>To implement a holistic approach for integrated water management in remote arid regions</t>
    </r>
  </si>
  <si>
    <r>
      <t xml:space="preserve">0 </t>
    </r>
    <r>
      <rPr>
        <b/>
        <u/>
        <sz val="10"/>
        <color rgb="FF632423"/>
        <rFont val="Calibri"/>
        <family val="2"/>
        <scheme val="minor"/>
      </rPr>
      <t>m</t>
    </r>
    <r>
      <rPr>
        <b/>
        <u/>
        <vertAlign val="superscript"/>
        <sz val="10"/>
        <color rgb="FF632423"/>
        <rFont val="Calibri"/>
        <family val="2"/>
        <scheme val="minor"/>
      </rPr>
      <t>3</t>
    </r>
    <r>
      <rPr>
        <b/>
        <sz val="10"/>
        <color rgb="FF632423"/>
        <rFont val="Calibri"/>
        <family val="2"/>
        <scheme val="minor"/>
      </rPr>
      <t xml:space="preserve"> Y</t>
    </r>
    <r>
      <rPr>
        <sz val="10"/>
        <color rgb="FF632423"/>
        <rFont val="Calibri"/>
        <family val="2"/>
        <scheme val="minor"/>
      </rPr>
      <t xml:space="preserve"> </t>
    </r>
  </si>
  <si>
    <r>
      <t>219,000</t>
    </r>
    <r>
      <rPr>
        <sz val="10"/>
        <color rgb="FF632423"/>
        <rFont val="Calibri"/>
        <family val="2"/>
        <scheme val="minor"/>
      </rPr>
      <t xml:space="preserve"> </t>
    </r>
    <r>
      <rPr>
        <b/>
        <u/>
        <sz val="10"/>
        <color rgb="FF632423"/>
        <rFont val="Calibri"/>
        <family val="2"/>
        <scheme val="minor"/>
      </rPr>
      <t>m</t>
    </r>
    <r>
      <rPr>
        <b/>
        <u/>
        <vertAlign val="superscript"/>
        <sz val="10"/>
        <color rgb="FF632423"/>
        <rFont val="Calibri"/>
        <family val="2"/>
        <scheme val="minor"/>
      </rPr>
      <t>3</t>
    </r>
    <r>
      <rPr>
        <b/>
        <u/>
        <sz val="10"/>
        <color rgb="FF632423"/>
        <rFont val="Calibri"/>
        <family val="2"/>
        <scheme val="minor"/>
      </rPr>
      <t>Y</t>
    </r>
    <r>
      <rPr>
        <sz val="10"/>
        <color rgb="FF632423"/>
        <rFont val="Calibri"/>
        <family val="2"/>
        <scheme val="minor"/>
      </rPr>
      <t xml:space="preserve"> </t>
    </r>
  </si>
  <si>
    <r>
      <t>§</t>
    </r>
    <r>
      <rPr>
        <b/>
        <i/>
        <u/>
        <sz val="10"/>
        <color rgb="FF632423"/>
        <rFont val="Calibri"/>
        <family val="2"/>
        <scheme val="minor"/>
      </rPr>
      <t>Total target for all projects 22,193,200  m</t>
    </r>
    <r>
      <rPr>
        <b/>
        <i/>
        <u/>
        <vertAlign val="superscript"/>
        <sz val="10"/>
        <color rgb="FF632423"/>
        <rFont val="Calibri"/>
        <family val="2"/>
        <scheme val="minor"/>
      </rPr>
      <t>3</t>
    </r>
    <r>
      <rPr>
        <b/>
        <i/>
        <u/>
        <sz val="10"/>
        <color rgb="FF632423"/>
        <rFont val="Calibri"/>
        <family val="2"/>
        <scheme val="minor"/>
      </rPr>
      <t>/yr)</t>
    </r>
  </si>
  <si>
    <r>
      <t>§</t>
    </r>
    <r>
      <rPr>
        <sz val="10"/>
        <color rgb="FF632423"/>
        <rFont val="Calibri"/>
        <family val="2"/>
        <scheme val="minor"/>
      </rPr>
      <t>Total</t>
    </r>
    <r>
      <rPr>
        <b/>
        <i/>
        <u/>
        <sz val="10"/>
        <color rgb="FF632423"/>
        <rFont val="Calibri"/>
        <family val="2"/>
        <scheme val="minor"/>
      </rPr>
      <t xml:space="preserve"> baseline for all projects </t>
    </r>
  </si>
  <si>
    <r>
      <t>§</t>
    </r>
    <r>
      <rPr>
        <b/>
        <i/>
        <u/>
        <sz val="10"/>
        <color rgb="FF632423"/>
        <rFont val="Calibri"/>
        <family val="2"/>
        <scheme val="minor"/>
      </rPr>
      <t xml:space="preserve">Total baseline for all projects </t>
    </r>
  </si>
  <si>
    <r>
      <t xml:space="preserve">20,188,200 </t>
    </r>
    <r>
      <rPr>
        <b/>
        <u/>
        <sz val="10"/>
        <color rgb="FF632423"/>
        <rFont val="Calibri"/>
        <family val="2"/>
        <scheme val="minor"/>
      </rPr>
      <t>m</t>
    </r>
    <r>
      <rPr>
        <b/>
        <u/>
        <vertAlign val="superscript"/>
        <sz val="10"/>
        <color rgb="FF632423"/>
        <rFont val="Calibri"/>
        <family val="2"/>
        <scheme val="minor"/>
      </rPr>
      <t>3</t>
    </r>
    <r>
      <rPr>
        <b/>
        <u/>
        <sz val="10"/>
        <color rgb="FF632423"/>
        <rFont val="Calibri"/>
        <family val="2"/>
        <scheme val="minor"/>
      </rPr>
      <t>Y</t>
    </r>
    <r>
      <rPr>
        <sz val="10"/>
        <color rgb="FF632423"/>
        <rFont val="Calibri"/>
        <family val="2"/>
        <scheme val="minor"/>
      </rPr>
      <t xml:space="preserve"> </t>
    </r>
  </si>
  <si>
    <r>
      <t xml:space="preserve">Output (2): </t>
    </r>
    <r>
      <rPr>
        <u/>
        <sz val="10"/>
        <color rgb="FF943634"/>
        <rFont val="Calibri"/>
        <family val="2"/>
      </rPr>
      <t>WUAs trained on safe handling and use of new irrigation water quality (</t>
    </r>
    <r>
      <rPr>
        <b/>
        <u/>
        <sz val="10"/>
        <color rgb="FF943634"/>
        <rFont val="Calibri"/>
        <family val="2"/>
      </rPr>
      <t>treated wastewater</t>
    </r>
    <r>
      <rPr>
        <u/>
        <sz val="10"/>
        <color rgb="FF943634"/>
        <rFont val="Calibri"/>
        <family val="2"/>
      </rPr>
      <t xml:space="preserve"> in agriculture)</t>
    </r>
    <r>
      <rPr>
        <b/>
        <u/>
        <sz val="10"/>
        <color rgb="FF943634"/>
        <rFont val="Calibri"/>
        <family val="2"/>
      </rPr>
      <t xml:space="preserve"> </t>
    </r>
  </si>
  <si>
    <r>
      <t>§</t>
    </r>
    <r>
      <rPr>
        <sz val="10"/>
        <color rgb="FF632423"/>
        <rFont val="Times New Roman"/>
        <family val="1"/>
      </rPr>
      <t xml:space="preserve"> </t>
    </r>
    <r>
      <rPr>
        <sz val="10"/>
        <color rgb="FF632423"/>
        <rFont val="Calibri"/>
        <family val="2"/>
      </rPr>
      <t>Sub-projects 1.1, 1.2, 1.3, 1.4</t>
    </r>
  </si>
  <si>
    <r>
      <t>25 trained  WUAs</t>
    </r>
    <r>
      <rPr>
        <sz val="10"/>
        <color rgb="FF632423"/>
        <rFont val="Calibri"/>
        <family val="2"/>
      </rPr>
      <t xml:space="preserve"> </t>
    </r>
  </si>
  <si>
    <r>
      <t>49 Total trained  WUAs</t>
    </r>
    <r>
      <rPr>
        <sz val="10"/>
        <color rgb="FF632423"/>
        <rFont val="Calibri"/>
        <family val="2"/>
      </rPr>
      <t>): 1 at Wadi Mousa &amp; 48 at Jordan Valley (Average family size is 6; 2-3 females and 3-4 males (3840 persons; 3187 males; 653 females)</t>
    </r>
  </si>
  <si>
    <r>
      <t xml:space="preserve">Output (3) </t>
    </r>
    <r>
      <rPr>
        <u/>
        <sz val="10"/>
        <color rgb="FF943634"/>
        <rFont val="Calibri"/>
        <family val="2"/>
      </rPr>
      <t xml:space="preserve">Increased family </t>
    </r>
    <r>
      <rPr>
        <b/>
        <u/>
        <sz val="10"/>
        <color rgb="FF943634"/>
        <rFont val="Calibri"/>
        <family val="2"/>
      </rPr>
      <t>income</t>
    </r>
    <r>
      <rPr>
        <u/>
        <sz val="10"/>
        <color rgb="FF943634"/>
        <rFont val="Calibri"/>
        <family val="2"/>
      </rPr>
      <t xml:space="preserve"> of vulnerable groups as a result of enhanced </t>
    </r>
    <r>
      <rPr>
        <b/>
        <u/>
        <sz val="10"/>
        <color rgb="FF943634"/>
        <rFont val="Calibri"/>
        <family val="2"/>
      </rPr>
      <t>crop production</t>
    </r>
    <r>
      <rPr>
        <u/>
        <sz val="10"/>
        <color rgb="FF943634"/>
        <rFont val="Calibri"/>
        <family val="2"/>
      </rPr>
      <t xml:space="preserve"> through augmenting irrigation water supply with treated </t>
    </r>
    <r>
      <rPr>
        <b/>
        <u/>
        <sz val="10"/>
        <color rgb="FF943634"/>
        <rFont val="Calibri"/>
        <family val="2"/>
      </rPr>
      <t>wastewater</t>
    </r>
  </si>
  <si>
    <r>
      <t>§</t>
    </r>
    <r>
      <rPr>
        <sz val="10"/>
        <color rgb="FF632423"/>
        <rFont val="Calibri"/>
        <family val="2"/>
        <scheme val="minor"/>
      </rPr>
      <t xml:space="preserve">Subproject (1.1) $398/household/month </t>
    </r>
  </si>
  <si>
    <r>
      <t>§</t>
    </r>
    <r>
      <rPr>
        <sz val="10"/>
        <color rgb="FF632423"/>
        <rFont val="Calibri"/>
        <family val="2"/>
        <scheme val="minor"/>
      </rPr>
      <t xml:space="preserve">Subproject (1.1) </t>
    </r>
    <r>
      <rPr>
        <b/>
        <sz val="10"/>
        <color rgb="FF632423"/>
        <rFont val="Calibri"/>
        <family val="2"/>
        <scheme val="minor"/>
      </rPr>
      <t>$602/household</t>
    </r>
  </si>
  <si>
    <r>
      <t>§</t>
    </r>
    <r>
      <rPr>
        <sz val="10"/>
        <color rgb="FF632423"/>
        <rFont val="Calibri"/>
        <family val="2"/>
        <scheme val="minor"/>
      </rPr>
      <t xml:space="preserve">Subproject (1.1) </t>
    </r>
    <r>
      <rPr>
        <b/>
        <sz val="10"/>
        <color rgb="FF632423"/>
        <rFont val="Calibri"/>
        <family val="2"/>
        <scheme val="minor"/>
      </rPr>
      <t>$806/household</t>
    </r>
  </si>
  <si>
    <r>
      <t>Outcome 2</t>
    </r>
    <r>
      <rPr>
        <i/>
        <sz val="10"/>
        <color rgb="FF000000"/>
        <rFont val="Calibri"/>
        <family val="2"/>
      </rPr>
      <t>:</t>
    </r>
    <r>
      <rPr>
        <sz val="10"/>
        <color rgb="FF00B0F0"/>
        <rFont val="Calibri"/>
        <family val="2"/>
      </rPr>
      <t xml:space="preserve"> </t>
    </r>
    <r>
      <rPr>
        <sz val="10"/>
        <rFont val="Calibri"/>
        <family val="2"/>
      </rPr>
      <t xml:space="preserve">Diversified and strengthened livelihood &amp; sources of </t>
    </r>
    <r>
      <rPr>
        <b/>
        <u/>
        <sz val="10"/>
        <color rgb="FF943634"/>
        <rFont val="Calibri"/>
        <family val="2"/>
      </rPr>
      <t>income</t>
    </r>
    <r>
      <rPr>
        <sz val="10"/>
        <rFont val="Calibri"/>
        <family val="2"/>
      </rPr>
      <t xml:space="preserve"> for vulnerable people in targeted areas (and living </t>
    </r>
    <r>
      <rPr>
        <u/>
        <sz val="10"/>
        <rFont val="Calibri"/>
        <family val="2"/>
      </rPr>
      <t>standards</t>
    </r>
    <r>
      <rPr>
        <sz val="10"/>
        <rFont val="Calibri"/>
        <family val="2"/>
      </rPr>
      <t xml:space="preserve"> of targeted communities in poverty pockets raised, crops productivity increased)</t>
    </r>
  </si>
  <si>
    <r>
      <t>/month</t>
    </r>
    <r>
      <rPr>
        <sz val="10"/>
        <color rgb="FF632423"/>
        <rFont val="Calibri"/>
        <family val="2"/>
        <scheme val="minor"/>
      </rPr>
      <t xml:space="preserve"> </t>
    </r>
  </si>
  <si>
    <r>
      <t>§</t>
    </r>
    <r>
      <rPr>
        <sz val="10"/>
        <color rgb="FF632423"/>
        <rFont val="Calibri"/>
        <family val="2"/>
        <scheme val="minor"/>
      </rPr>
      <t xml:space="preserve">Subproject (1.2) $170/household/month </t>
    </r>
  </si>
  <si>
    <r>
      <t>§</t>
    </r>
    <r>
      <rPr>
        <sz val="10"/>
        <color rgb="FF632423"/>
        <rFont val="Calibri"/>
        <family val="2"/>
        <scheme val="minor"/>
      </rPr>
      <t xml:space="preserve">Subproject (1.2) </t>
    </r>
    <r>
      <rPr>
        <b/>
        <sz val="10"/>
        <color rgb="FF632423"/>
        <rFont val="Calibri"/>
        <family val="2"/>
        <scheme val="minor"/>
      </rPr>
      <t>$250/household</t>
    </r>
  </si>
  <si>
    <r>
      <t>§</t>
    </r>
    <r>
      <rPr>
        <sz val="10"/>
        <color rgb="FF632423"/>
        <rFont val="Calibri"/>
        <family val="2"/>
        <scheme val="minor"/>
      </rPr>
      <t xml:space="preserve">Subproject (1.2) </t>
    </r>
    <r>
      <rPr>
        <b/>
        <sz val="10"/>
        <color rgb="FF632423"/>
        <rFont val="Calibri"/>
        <family val="2"/>
        <scheme val="minor"/>
      </rPr>
      <t>$330/household</t>
    </r>
  </si>
  <si>
    <r>
      <t>§</t>
    </r>
    <r>
      <rPr>
        <sz val="10"/>
        <color rgb="FF632423"/>
        <rFont val="Calibri"/>
        <family val="2"/>
        <scheme val="minor"/>
      </rPr>
      <t>Subproject (1.3) $0/household</t>
    </r>
  </si>
  <si>
    <r>
      <t>§</t>
    </r>
    <r>
      <rPr>
        <sz val="10"/>
        <color rgb="FF632423"/>
        <rFont val="Calibri"/>
        <family val="2"/>
        <scheme val="minor"/>
      </rPr>
      <t xml:space="preserve">Subproject (1.3) </t>
    </r>
    <r>
      <rPr>
        <b/>
        <sz val="10"/>
        <color rgb="FF632423"/>
        <rFont val="Calibri"/>
        <family val="2"/>
        <scheme val="minor"/>
      </rPr>
      <t>$150/household/month</t>
    </r>
  </si>
  <si>
    <r>
      <t>§</t>
    </r>
    <r>
      <rPr>
        <sz val="10"/>
        <color rgb="FF632423"/>
        <rFont val="Calibri"/>
        <family val="2"/>
        <scheme val="minor"/>
      </rPr>
      <t xml:space="preserve">Subproject (1.3) </t>
    </r>
    <r>
      <rPr>
        <b/>
        <sz val="10"/>
        <color rgb="FF632423"/>
        <rFont val="Calibri"/>
        <family val="2"/>
        <scheme val="minor"/>
      </rPr>
      <t>$300/household</t>
    </r>
  </si>
  <si>
    <r>
      <t>§</t>
    </r>
    <r>
      <rPr>
        <sz val="10"/>
        <color rgb="FF632423"/>
        <rFont val="Calibri"/>
        <family val="2"/>
        <scheme val="minor"/>
      </rPr>
      <t>Subproject (1.4) $0/household</t>
    </r>
  </si>
  <si>
    <r>
      <t>§</t>
    </r>
    <r>
      <rPr>
        <sz val="10"/>
        <color rgb="FF632423"/>
        <rFont val="Calibri"/>
        <family val="2"/>
        <scheme val="minor"/>
      </rPr>
      <t xml:space="preserve">Subproject (1.4) </t>
    </r>
    <r>
      <rPr>
        <b/>
        <sz val="10"/>
        <color rgb="FF632423"/>
        <rFont val="Calibri"/>
        <family val="2"/>
        <scheme val="minor"/>
      </rPr>
      <t>$150/household</t>
    </r>
  </si>
  <si>
    <r>
      <t>§</t>
    </r>
    <r>
      <rPr>
        <sz val="10"/>
        <color rgb="FF632423"/>
        <rFont val="Calibri"/>
        <family val="2"/>
        <scheme val="minor"/>
      </rPr>
      <t xml:space="preserve">Subproject (1.4) </t>
    </r>
    <r>
      <rPr>
        <b/>
        <sz val="10"/>
        <color rgb="FF632423"/>
        <rFont val="Calibri"/>
        <family val="2"/>
        <scheme val="minor"/>
      </rPr>
      <t>$300/household</t>
    </r>
  </si>
  <si>
    <r>
      <t>§</t>
    </r>
    <r>
      <rPr>
        <sz val="10"/>
        <color rgb="FF632423"/>
        <rFont val="Calibri"/>
        <family val="2"/>
        <scheme val="minor"/>
      </rPr>
      <t xml:space="preserve"> Subproject (1.1) 40 families</t>
    </r>
  </si>
  <si>
    <r>
      <t>§</t>
    </r>
    <r>
      <rPr>
        <sz val="10"/>
        <color rgb="FF632423"/>
        <rFont val="Calibri"/>
        <family val="2"/>
        <scheme val="minor"/>
      </rPr>
      <t xml:space="preserve"> Subproject (1.1) </t>
    </r>
    <r>
      <rPr>
        <b/>
        <sz val="10"/>
        <color rgb="FF632423"/>
        <rFont val="Calibri"/>
        <family val="2"/>
        <scheme val="minor"/>
      </rPr>
      <t>55 families</t>
    </r>
  </si>
  <si>
    <r>
      <t>§</t>
    </r>
    <r>
      <rPr>
        <sz val="10"/>
        <color rgb="FF632423"/>
        <rFont val="Calibri"/>
        <family val="2"/>
        <scheme val="minor"/>
      </rPr>
      <t xml:space="preserve"> Subproject (1.1) </t>
    </r>
  </si>
  <si>
    <r>
      <t>§</t>
    </r>
    <r>
      <rPr>
        <sz val="10"/>
        <color rgb="FF632423"/>
        <rFont val="Calibri"/>
        <family val="2"/>
        <scheme val="minor"/>
      </rPr>
      <t>Subproject (1.2) 16 families</t>
    </r>
  </si>
  <si>
    <r>
      <t>§</t>
    </r>
    <r>
      <rPr>
        <sz val="10"/>
        <color rgb="FF632423"/>
        <rFont val="Calibri"/>
        <family val="2"/>
        <scheme val="minor"/>
      </rPr>
      <t xml:space="preserve">Subproject (1.2) </t>
    </r>
  </si>
  <si>
    <r>
      <t>§</t>
    </r>
    <r>
      <rPr>
        <sz val="10"/>
        <color rgb="FF632423"/>
        <rFont val="Calibri"/>
        <family val="2"/>
        <scheme val="minor"/>
      </rPr>
      <t>Subproject (1.3) 0 families</t>
    </r>
  </si>
  <si>
    <r>
      <t>§</t>
    </r>
    <r>
      <rPr>
        <sz val="10"/>
        <color rgb="FF632423"/>
        <rFont val="Calibri"/>
        <family val="2"/>
        <scheme val="minor"/>
      </rPr>
      <t xml:space="preserve">Subproject (1.3) </t>
    </r>
  </si>
  <si>
    <r>
      <t>§</t>
    </r>
    <r>
      <rPr>
        <sz val="10"/>
        <color rgb="FF632423"/>
        <rFont val="Calibri"/>
        <family val="2"/>
        <scheme val="minor"/>
      </rPr>
      <t>Subproject (1.4) 0 families</t>
    </r>
  </si>
  <si>
    <r>
      <t>(</t>
    </r>
    <r>
      <rPr>
        <b/>
        <sz val="10"/>
        <color rgb="FF632423"/>
        <rFont val="Calibri"/>
        <family val="2"/>
        <scheme val="minor"/>
      </rPr>
      <t>Total 240 family</t>
    </r>
    <r>
      <rPr>
        <sz val="10"/>
        <color rgb="FF632423"/>
        <rFont val="Calibri"/>
        <family val="2"/>
        <scheme val="minor"/>
      </rPr>
      <t xml:space="preserve"> (average family size 6: </t>
    </r>
    <r>
      <rPr>
        <b/>
        <u/>
        <sz val="10"/>
        <color rgb="FF632423"/>
        <rFont val="Calibri"/>
        <family val="2"/>
        <scheme val="minor"/>
      </rPr>
      <t>Total beneficiaries: 1440</t>
    </r>
    <r>
      <rPr>
        <sz val="10"/>
        <color rgb="FF632423"/>
        <rFont val="Calibri"/>
        <family val="2"/>
        <scheme val="minor"/>
      </rPr>
      <t xml:space="preserve"> (960 males; 480 females)</t>
    </r>
  </si>
  <si>
    <r>
      <t>Sub-component B:</t>
    </r>
    <r>
      <rPr>
        <b/>
        <sz val="10"/>
        <color theme="1"/>
        <rFont val="Calibri"/>
        <family val="2"/>
        <scheme val="minor"/>
      </rPr>
      <t xml:space="preserve"> </t>
    </r>
    <r>
      <rPr>
        <sz val="10"/>
        <color theme="1"/>
        <rFont val="Calibri"/>
        <family val="2"/>
        <scheme val="minor"/>
      </rPr>
      <t xml:space="preserve">Climate change adaptation of Agricultural Sector through </t>
    </r>
    <r>
      <rPr>
        <b/>
        <u/>
        <sz val="10"/>
        <color rgb="FF365F91"/>
        <rFont val="Calibri"/>
        <family val="2"/>
        <scheme val="minor"/>
      </rPr>
      <t>rainwater harvesting</t>
    </r>
    <r>
      <rPr>
        <b/>
        <i/>
        <u/>
        <sz val="10"/>
        <color theme="1"/>
        <rFont val="Calibri"/>
        <family val="2"/>
        <scheme val="minor"/>
      </rPr>
      <t xml:space="preserve"> </t>
    </r>
    <r>
      <rPr>
        <i/>
        <sz val="10"/>
        <color theme="1"/>
        <rFont val="Calibri"/>
        <family val="2"/>
        <scheme val="minor"/>
      </rPr>
      <t xml:space="preserve">&amp; </t>
    </r>
    <r>
      <rPr>
        <b/>
        <i/>
        <u/>
        <sz val="10"/>
        <color rgb="FF00B050"/>
        <rFont val="Calibri"/>
        <family val="2"/>
        <scheme val="minor"/>
      </rPr>
      <t>Permaculture</t>
    </r>
    <r>
      <rPr>
        <i/>
        <sz val="10"/>
        <color theme="1"/>
        <rFont val="Calibri"/>
        <family val="2"/>
        <scheme val="minor"/>
      </rPr>
      <t xml:space="preserve">, (subprojects 1.5 and 1.6) </t>
    </r>
    <r>
      <rPr>
        <b/>
        <sz val="10"/>
        <color theme="1"/>
        <rFont val="Calibri"/>
        <family val="2"/>
        <scheme val="minor"/>
      </rPr>
      <t xml:space="preserve">Objectives </t>
    </r>
    <r>
      <rPr>
        <sz val="10"/>
        <color theme="1"/>
        <rFont val="Calibri"/>
        <family val="2"/>
        <scheme val="minor"/>
      </rPr>
      <t>of Sub-component B:</t>
    </r>
  </si>
  <si>
    <r>
      <t xml:space="preserve">Output (4): Harvesting rain water </t>
    </r>
    <r>
      <rPr>
        <u/>
        <sz val="10"/>
        <color rgb="FF365F91"/>
        <rFont val="Calibri"/>
        <family val="2"/>
      </rPr>
      <t>through construction of earthen check dams</t>
    </r>
  </si>
  <si>
    <r>
      <t>§</t>
    </r>
    <r>
      <rPr>
        <sz val="10"/>
        <color rgb="FF0070C0"/>
        <rFont val="Times New Roman"/>
        <family val="1"/>
      </rPr>
      <t xml:space="preserve"> </t>
    </r>
    <r>
      <rPr>
        <sz val="10"/>
        <color rgb="FF0070C0"/>
        <rFont val="Calibri"/>
        <family val="2"/>
      </rPr>
      <t xml:space="preserve">Total quantity of rain water harvested (m3) </t>
    </r>
  </si>
  <si>
    <r>
      <t>§</t>
    </r>
    <r>
      <rPr>
        <sz val="10"/>
        <color rgb="FF0070C0"/>
        <rFont val="Times New Roman"/>
        <family val="1"/>
      </rPr>
      <t xml:space="preserve"> </t>
    </r>
    <r>
      <rPr>
        <sz val="10"/>
        <color rgb="FF0070C0"/>
        <rFont val="Calibri"/>
        <family val="2"/>
      </rPr>
      <t>Subproject (1.5) 0</t>
    </r>
  </si>
  <si>
    <r>
      <t>§</t>
    </r>
    <r>
      <rPr>
        <sz val="10"/>
        <color rgb="FF0070C0"/>
        <rFont val="Times New Roman"/>
        <family val="1"/>
      </rPr>
      <t xml:space="preserve"> </t>
    </r>
    <r>
      <rPr>
        <sz val="10"/>
        <color rgb="FF0070C0"/>
        <rFont val="Calibri"/>
        <family val="2"/>
      </rPr>
      <t xml:space="preserve">Subproject (1.5) </t>
    </r>
    <r>
      <rPr>
        <b/>
        <sz val="10"/>
        <color rgb="FF0070C0"/>
        <rFont val="Calibri"/>
        <family val="2"/>
      </rPr>
      <t>150,000 m3/year</t>
    </r>
  </si>
  <si>
    <r>
      <t>§</t>
    </r>
    <r>
      <rPr>
        <sz val="10"/>
        <color rgb="FF0070C0"/>
        <rFont val="Times New Roman"/>
        <family val="1"/>
      </rPr>
      <t xml:space="preserve"> </t>
    </r>
    <r>
      <rPr>
        <sz val="10"/>
        <color rgb="FF0070C0"/>
        <rFont val="Calibri"/>
        <family val="2"/>
      </rPr>
      <t xml:space="preserve">Subproject (1.5) </t>
    </r>
    <r>
      <rPr>
        <b/>
        <sz val="10"/>
        <color rgb="FF0070C0"/>
        <rFont val="Calibri"/>
        <family val="2"/>
      </rPr>
      <t>300,000 m3/year</t>
    </r>
    <r>
      <rPr>
        <sz val="10"/>
        <color rgb="FF0070C0"/>
        <rFont val="Calibri"/>
        <family val="2"/>
      </rPr>
      <t xml:space="preserve"> </t>
    </r>
  </si>
  <si>
    <r>
      <t>Outcome 3:</t>
    </r>
    <r>
      <rPr>
        <sz val="10"/>
        <color theme="1"/>
        <rFont val="Calibri"/>
        <family val="2"/>
        <scheme val="minor"/>
      </rPr>
      <t xml:space="preserve"> Increased water availability and efficient use through </t>
    </r>
    <r>
      <rPr>
        <b/>
        <u/>
        <sz val="10"/>
        <color rgb="FF548DD4"/>
        <rFont val="Calibri"/>
        <family val="2"/>
        <scheme val="minor"/>
      </rPr>
      <t>rainwater harvesting</t>
    </r>
  </si>
  <si>
    <r>
      <t>Output (5):</t>
    </r>
    <r>
      <rPr>
        <b/>
        <i/>
        <u/>
        <sz val="10"/>
        <color rgb="FF00B050"/>
        <rFont val="Calibri"/>
        <family val="2"/>
      </rPr>
      <t xml:space="preserve"> </t>
    </r>
    <r>
      <rPr>
        <u/>
        <sz val="10"/>
        <color rgb="FF00B050"/>
        <rFont val="Calibri"/>
        <family val="2"/>
      </rPr>
      <t xml:space="preserve">Improving community awareness and preparedness to climate change through involving farmers in </t>
    </r>
    <r>
      <rPr>
        <b/>
        <u/>
        <sz val="10"/>
        <color rgb="FF00B050"/>
        <rFont val="Calibri"/>
        <family val="2"/>
      </rPr>
      <t>permaculture</t>
    </r>
    <r>
      <rPr>
        <u/>
        <sz val="10"/>
        <color rgb="FF00B050"/>
        <rFont val="Calibri"/>
        <family val="2"/>
      </rPr>
      <t xml:space="preserve">  techniques and providing  healthy and fresh (organic) vegetables through sustainable use of soil, water, plants and animals by designing (Permaculture) projects in the Jordan Valley.</t>
    </r>
    <r>
      <rPr>
        <i/>
        <u/>
        <sz val="10"/>
        <color rgb="FF00B050"/>
        <rFont val="Calibri"/>
        <family val="2"/>
      </rPr>
      <t xml:space="preserve"> </t>
    </r>
  </si>
  <si>
    <r>
      <t>§</t>
    </r>
    <r>
      <rPr>
        <sz val="10"/>
        <color rgb="FF00B050"/>
        <rFont val="Times New Roman"/>
        <family val="1"/>
      </rPr>
      <t xml:space="preserve"> </t>
    </r>
    <r>
      <rPr>
        <sz val="10"/>
        <color rgb="FF00B050"/>
        <rFont val="Calibri"/>
        <family val="2"/>
      </rPr>
      <t xml:space="preserve">Natural Assets Protected or Rehabilitated (Number of farms applying permaculture as a climate change adaptive capacity. </t>
    </r>
  </si>
  <si>
    <r>
      <t>§</t>
    </r>
    <r>
      <rPr>
        <sz val="10"/>
        <color rgb="FF00B050"/>
        <rFont val="Times New Roman"/>
        <family val="1"/>
      </rPr>
      <t xml:space="preserve"> </t>
    </r>
    <r>
      <rPr>
        <sz val="10"/>
        <color rgb="FF00B050"/>
        <rFont val="Calibri"/>
        <family val="2"/>
      </rPr>
      <t>(Sub-project 1.6)</t>
    </r>
  </si>
  <si>
    <r>
      <t>§</t>
    </r>
    <r>
      <rPr>
        <sz val="10"/>
        <color rgb="FF00B050"/>
        <rFont val="Times New Roman"/>
        <family val="1"/>
      </rPr>
      <t xml:space="preserve">  </t>
    </r>
    <r>
      <rPr>
        <sz val="10"/>
        <color rgb="FF00B050"/>
        <rFont val="Calibri"/>
        <family val="2"/>
      </rPr>
      <t>(Sub-project 1.6)</t>
    </r>
  </si>
  <si>
    <r>
      <t>§</t>
    </r>
    <r>
      <rPr>
        <sz val="10"/>
        <color rgb="FF00B050"/>
        <rFont val="Times New Roman"/>
        <family val="1"/>
      </rPr>
      <t xml:space="preserve"> </t>
    </r>
    <r>
      <rPr>
        <sz val="10"/>
        <color rgb="FF00B050"/>
        <rFont val="Calibri"/>
        <family val="2"/>
      </rPr>
      <t xml:space="preserve">(Sub-project 1.6): </t>
    </r>
  </si>
  <si>
    <r>
      <t>Output (6):</t>
    </r>
    <r>
      <rPr>
        <b/>
        <i/>
        <u/>
        <sz val="10"/>
        <color rgb="FF00B050"/>
        <rFont val="Calibri"/>
        <family val="2"/>
      </rPr>
      <t xml:space="preserve"> </t>
    </r>
    <r>
      <rPr>
        <u/>
        <sz val="10"/>
        <color rgb="FF00B050"/>
        <rFont val="Calibri"/>
        <family val="2"/>
      </rPr>
      <t xml:space="preserve">Enhancing </t>
    </r>
    <r>
      <rPr>
        <b/>
        <u/>
        <sz val="10"/>
        <color rgb="FF00B050"/>
        <rFont val="Calibri"/>
        <family val="2"/>
      </rPr>
      <t xml:space="preserve">livelihood </t>
    </r>
    <r>
      <rPr>
        <u/>
        <sz val="10"/>
        <color rgb="FF00B050"/>
        <rFont val="Calibri"/>
        <family val="2"/>
      </rPr>
      <t xml:space="preserve">of farming communities through sustainable practices which increase </t>
    </r>
    <r>
      <rPr>
        <b/>
        <u/>
        <sz val="10"/>
        <color rgb="FF00B050"/>
        <rFont val="Calibri"/>
        <family val="2"/>
      </rPr>
      <t>crops productivity</t>
    </r>
    <r>
      <rPr>
        <b/>
        <i/>
        <u/>
        <sz val="10"/>
        <color rgb="FF00B050"/>
        <rFont val="Calibri"/>
        <family val="2"/>
      </rPr>
      <t xml:space="preserve"> </t>
    </r>
  </si>
  <si>
    <r>
      <t>§</t>
    </r>
    <r>
      <rPr>
        <sz val="10"/>
        <color rgb="FF00B050"/>
        <rFont val="Times New Roman"/>
        <family val="1"/>
      </rPr>
      <t xml:space="preserve"> </t>
    </r>
    <r>
      <rPr>
        <sz val="10"/>
        <color rgb="FF00B050"/>
        <rFont val="Calibri"/>
        <family val="2"/>
      </rPr>
      <t xml:space="preserve"> (sub-project 1.5)</t>
    </r>
  </si>
  <si>
    <r>
      <t>§</t>
    </r>
    <r>
      <rPr>
        <sz val="10"/>
        <color rgb="FF00B050"/>
        <rFont val="Times New Roman"/>
        <family val="1"/>
      </rPr>
      <t xml:space="preserve"> </t>
    </r>
    <r>
      <rPr>
        <sz val="10"/>
        <color rgb="FF00B050"/>
        <rFont val="Calibri"/>
        <family val="2"/>
      </rPr>
      <t>Sub-project (1.5)</t>
    </r>
  </si>
  <si>
    <r>
      <t xml:space="preserve">strengthened </t>
    </r>
    <r>
      <rPr>
        <b/>
        <u/>
        <sz val="10"/>
        <color rgb="FF00B050"/>
        <rFont val="Calibri"/>
        <family val="2"/>
        <scheme val="minor"/>
      </rPr>
      <t>livelihoods</t>
    </r>
  </si>
  <si>
    <r>
      <t>§</t>
    </r>
    <r>
      <rPr>
        <sz val="10"/>
        <color rgb="FF00B050"/>
        <rFont val="Times New Roman"/>
        <family val="1"/>
      </rPr>
      <t xml:space="preserve"> </t>
    </r>
    <r>
      <rPr>
        <sz val="10"/>
        <color rgb="FF00B050"/>
        <rFont val="Calibri"/>
        <family val="2"/>
      </rPr>
      <t>(sub-project (1.6)</t>
    </r>
  </si>
  <si>
    <r>
      <t xml:space="preserve">and sources of </t>
    </r>
    <r>
      <rPr>
        <b/>
        <u/>
        <sz val="10"/>
        <color rgb="FF00B050"/>
        <rFont val="Calibri"/>
        <family val="2"/>
        <scheme val="minor"/>
      </rPr>
      <t xml:space="preserve">income </t>
    </r>
    <r>
      <rPr>
        <b/>
        <sz val="10"/>
        <color theme="1"/>
        <rFont val="Calibri"/>
        <family val="2"/>
        <scheme val="minor"/>
      </rPr>
      <t>for</t>
    </r>
  </si>
  <si>
    <r>
      <t>§</t>
    </r>
    <r>
      <rPr>
        <sz val="10"/>
        <color rgb="FF00B050"/>
        <rFont val="Times New Roman"/>
        <family val="1"/>
      </rPr>
      <t xml:space="preserve"> </t>
    </r>
    <r>
      <rPr>
        <sz val="10"/>
        <color rgb="FF00B050"/>
        <rFont val="Calibri"/>
        <family val="2"/>
      </rPr>
      <t>(sub-project (1.5)</t>
    </r>
  </si>
  <si>
    <r>
      <t>§</t>
    </r>
    <r>
      <rPr>
        <sz val="10"/>
        <color rgb="FF00B050"/>
        <rFont val="Times New Roman"/>
        <family val="1"/>
      </rPr>
      <t xml:space="preserve"> </t>
    </r>
    <r>
      <rPr>
        <sz val="10"/>
        <color rgb="FF00B050"/>
        <rFont val="Calibri"/>
        <family val="2"/>
      </rPr>
      <t>(sub-project 1.6)</t>
    </r>
  </si>
  <si>
    <r>
      <t>§</t>
    </r>
    <r>
      <rPr>
        <sz val="10"/>
        <color rgb="FF00B050"/>
        <rFont val="Times New Roman"/>
        <family val="1"/>
      </rPr>
      <t xml:space="preserve"> </t>
    </r>
    <r>
      <rPr>
        <sz val="10"/>
        <color rgb="FF00B050"/>
        <rFont val="Calibri"/>
        <family val="2"/>
      </rPr>
      <t xml:space="preserve">(sub-project (1.6) </t>
    </r>
    <r>
      <rPr>
        <b/>
        <sz val="10"/>
        <color rgb="FF00B050"/>
        <rFont val="Calibri"/>
        <family val="2"/>
      </rPr>
      <t>$2500 Farm/Year</t>
    </r>
    <r>
      <rPr>
        <sz val="10"/>
        <color rgb="FF00B050"/>
        <rFont val="Calibri"/>
        <family val="2"/>
      </rPr>
      <t xml:space="preserve"> (sub-project (1.6)</t>
    </r>
  </si>
  <si>
    <r>
      <t>$5000 Farm/Year</t>
    </r>
    <r>
      <rPr>
        <sz val="10"/>
        <color rgb="FF00B050"/>
        <rFont val="Calibri"/>
        <family val="2"/>
      </rPr>
      <t xml:space="preserve"> </t>
    </r>
  </si>
  <si>
    <r>
      <t xml:space="preserve">COMPONENT 2: </t>
    </r>
    <r>
      <rPr>
        <u/>
        <sz val="10"/>
        <color theme="1"/>
        <rFont val="Calibri"/>
        <family val="2"/>
        <scheme val="minor"/>
      </rPr>
      <t xml:space="preserve">Capacity Building </t>
    </r>
    <r>
      <rPr>
        <sz val="10"/>
        <color theme="1"/>
        <rFont val="Calibri"/>
        <family val="2"/>
        <scheme val="minor"/>
      </rPr>
      <t xml:space="preserve">at both the National and Local/ Community Levels Respectively, Knowledge Dissemination, </t>
    </r>
    <r>
      <rPr>
        <u/>
        <sz val="10"/>
        <color theme="1"/>
        <rFont val="Calibri"/>
        <family val="2"/>
        <scheme val="minor"/>
      </rPr>
      <t>Policy</t>
    </r>
    <r>
      <rPr>
        <sz val="10"/>
        <color theme="1"/>
        <rFont val="Calibri"/>
        <family val="2"/>
        <scheme val="minor"/>
      </rPr>
      <t xml:space="preserve"> and Legislation Mainstreaming </t>
    </r>
  </si>
  <si>
    <r>
      <t>Output (7):</t>
    </r>
    <r>
      <rPr>
        <sz val="10"/>
        <color rgb="FF00B0F0"/>
        <rFont val="Calibri"/>
        <family val="2"/>
      </rPr>
      <t xml:space="preserve"> </t>
    </r>
    <r>
      <rPr>
        <u/>
        <sz val="10"/>
        <color rgb="FFFF33CC"/>
        <rFont val="Calibri"/>
        <family val="2"/>
      </rPr>
      <t xml:space="preserve">Develop and implement </t>
    </r>
    <r>
      <rPr>
        <b/>
        <u/>
        <sz val="10"/>
        <color rgb="FFFF33CC"/>
        <rFont val="Calibri"/>
        <family val="2"/>
      </rPr>
      <t>awareness</t>
    </r>
    <r>
      <rPr>
        <u/>
        <sz val="10"/>
        <color rgb="FFFF33CC"/>
        <rFont val="Calibri"/>
        <family val="2"/>
      </rPr>
      <t xml:space="preserve"> sessions to disseminate knowledge tools to adapt to climate change and of appropriate response measures (Increasing the number of targeted population groups aware of climate change risks on natural resources and the ecosystems.</t>
    </r>
  </si>
  <si>
    <r>
      <t xml:space="preserve">Outcome 6: </t>
    </r>
    <r>
      <rPr>
        <sz val="10"/>
        <rFont val="Calibri"/>
        <family val="2"/>
      </rPr>
      <t xml:space="preserve">Strengthen </t>
    </r>
    <r>
      <rPr>
        <b/>
        <u/>
        <sz val="10"/>
        <color rgb="FFFF33CC"/>
        <rFont val="Calibri"/>
        <family val="2"/>
      </rPr>
      <t>awareness</t>
    </r>
    <r>
      <rPr>
        <sz val="10"/>
        <rFont val="Calibri"/>
        <family val="2"/>
      </rPr>
      <t xml:space="preserve"> and ownership of adaptation and climate risk reduction processes at local level </t>
    </r>
  </si>
  <si>
    <r>
      <t xml:space="preserve">Output (9): Creating new </t>
    </r>
    <r>
      <rPr>
        <b/>
        <u/>
        <sz val="10"/>
        <color rgb="FFE36C0A"/>
        <rFont val="Calibri"/>
        <family val="2"/>
      </rPr>
      <t>micro-enterprises</t>
    </r>
    <r>
      <rPr>
        <u/>
        <sz val="10"/>
        <color rgb="FFE36C0A"/>
        <rFont val="Calibri"/>
        <family val="2"/>
      </rPr>
      <t xml:space="preserve"> liked to Agribusiness Industries</t>
    </r>
    <r>
      <rPr>
        <i/>
        <u/>
        <sz val="10"/>
        <color rgb="FF000000"/>
        <rFont val="Calibri"/>
        <family val="2"/>
      </rPr>
      <t xml:space="preserve"> </t>
    </r>
  </si>
  <si>
    <r>
      <t>§</t>
    </r>
    <r>
      <rPr>
        <u/>
        <sz val="10"/>
        <color rgb="FFE36C0A"/>
        <rFont val="Calibri"/>
        <family val="2"/>
      </rPr>
      <t>Number of new micro-enterprises</t>
    </r>
  </si>
  <si>
    <r>
      <t>§</t>
    </r>
    <r>
      <rPr>
        <sz val="10"/>
        <color theme="1"/>
        <rFont val="Times New Roman"/>
        <family val="1"/>
      </rPr>
      <t xml:space="preserve"> </t>
    </r>
    <r>
      <rPr>
        <sz val="10"/>
        <color rgb="FFE36C0A"/>
        <rFont val="Calibri"/>
        <family val="2"/>
      </rPr>
      <t>(Subproject 2.3)</t>
    </r>
  </si>
  <si>
    <r>
      <t xml:space="preserve">Output (10):   Creating new direct and indirect </t>
    </r>
    <r>
      <rPr>
        <b/>
        <u/>
        <sz val="10"/>
        <color rgb="FFE36C0A"/>
        <rFont val="Calibri"/>
        <family val="2"/>
      </rPr>
      <t>jobs</t>
    </r>
    <r>
      <rPr>
        <u/>
        <sz val="10"/>
        <color rgb="FFE36C0A"/>
        <rFont val="Calibri"/>
        <family val="2"/>
      </rPr>
      <t xml:space="preserve"> related to </t>
    </r>
    <r>
      <rPr>
        <b/>
        <u/>
        <sz val="10"/>
        <color rgb="FFE36C0A"/>
        <rFont val="Calibri"/>
        <family val="2"/>
      </rPr>
      <t>agribusiness</t>
    </r>
    <r>
      <rPr>
        <u/>
        <sz val="10"/>
        <color rgb="FFE36C0A"/>
        <rFont val="Calibri"/>
        <family val="2"/>
      </rPr>
      <t xml:space="preserve"> in Jordan Valley</t>
    </r>
  </si>
  <si>
    <r>
      <t>§</t>
    </r>
    <r>
      <rPr>
        <u/>
        <sz val="10"/>
        <color rgb="FFE36C0A"/>
        <rFont val="Calibri"/>
        <family val="2"/>
      </rPr>
      <t>Number of new direct &amp; indirect Jobs related to Agribusiness in Jordan Valley</t>
    </r>
  </si>
  <si>
    <r>
      <t>9000 Jobs</t>
    </r>
    <r>
      <rPr>
        <sz val="10"/>
        <color rgb="FFE36C0A"/>
        <rFont val="Calibri"/>
        <family val="2"/>
      </rPr>
      <t xml:space="preserve"> </t>
    </r>
  </si>
  <si>
    <r>
      <t>19800 Jobs</t>
    </r>
    <r>
      <rPr>
        <sz val="10"/>
        <color rgb="FFE36C0A"/>
        <rFont val="Calibri"/>
        <family val="2"/>
      </rPr>
      <t xml:space="preserve"> </t>
    </r>
  </si>
  <si>
    <t>No Progress</t>
  </si>
  <si>
    <r>
      <t>§</t>
    </r>
    <r>
      <rPr>
        <sz val="10"/>
        <color rgb="FF00B050"/>
        <rFont val="Times New Roman"/>
        <family val="1"/>
      </rPr>
      <t xml:space="preserve"> </t>
    </r>
    <r>
      <rPr>
        <sz val="10"/>
        <color rgb="FF00B050"/>
        <rFont val="Calibri"/>
        <family val="2"/>
      </rPr>
      <t>(Project document 24 farms)</t>
    </r>
  </si>
  <si>
    <t>(project document 48 farms</t>
  </si>
  <si>
    <t>Jafer Helalat</t>
  </si>
  <si>
    <t>jafar.helalat@pra.gov.jo</t>
  </si>
  <si>
    <t>Sari Shawash</t>
  </si>
  <si>
    <t>Khaleel Al Absi</t>
  </si>
  <si>
    <t>Mo'ayad Al Bado</t>
  </si>
  <si>
    <t>Masnat Al Hiyary</t>
  </si>
  <si>
    <t xml:space="preserve">all in all there were no major or problems retrieving data, however some executing entities are struggling to obtain information (such as early warning systems-related resources) from national data and knowledge centers due to the cost of such data and price requested by such  data and knowledge centers   
</t>
  </si>
  <si>
    <t>Farmer's situation analysis survey</t>
  </si>
  <si>
    <t>Finalized survey</t>
  </si>
  <si>
    <t>Data analyses and reporting phase</t>
  </si>
  <si>
    <t>Compost training</t>
  </si>
  <si>
    <t>finalize workshop reports</t>
  </si>
  <si>
    <t>preperation and invitations for the workshops</t>
  </si>
  <si>
    <t>Increasing the Resilience of Poor and Vulnerable Communities to Climate Change Impacts in Jordan through Implementing Innovative Projects in Water and Agriculture in Support of Adaptation to Climate Change</t>
  </si>
  <si>
    <t>The Government of Jordan received a (9.226 US$) million grant from the Adaptation Fund to implement a programme of "Increasing the Resilience of Poor and Vulnerable Communities to Climate Change Impacts in Jordan through Implementing Innovative Projects in Water and Agriculture in Support of Adaptation to Climate Change". The National Implementing Entity (NIE) is Ministry of Planning and International Cooperation (MOPIC). The overall objective of the proposed programme is to adapt the agricultural sector in Jordan to climate change induced water shortages and stresses on food security through piloting innovative technology transfer, policy support linked to community livelihoods and resilience.
The programme presents six sub-projects divided under two main components, with component 1 presenting four sub-projects related to concrete adaptation solutions to address water scarcity and agriculture in vulnerable regions in Jordan, and component 2 presenting two sub-projects related to
policy reforms, training and knowledge management.
The programme objective will be achieved through the following two components:
- Component 1: Climate Change Adaptation of Agricultural and Water Sector through Technology Transfer (The use of non-conventional water resources – reuse of wastewater, rainwater harvesting &amp; perma-culture),
- Component 2: Climate Change Adaptation Capacity Building, Knowledge Dissemination, Policy and Legislation Mainstreaming.
Main outcomes of Jordan's Program are:
Outcome 1: Increased water availability and  efficient use through wastewater reuse (thus releasing more fresh water amounts supplied to other municipal needs)
Outcome 2: Diversified and strengthened livelihood and sources of income for vulnerable people in targeted areas (and living standards of targeted communities in poverty pockets raised, crops productivity increased)
Outcome 3: Increased water availability and efficient use through rainwater harvesting
Outcome 4: Increased adaptive capacity within relevant development and natural resource sectors
Outcome 5 Diversified and strengthened livelihoods and sources of income for vulnerable people in targeted areas
Outcome 6: Strengthen awareness and ownership of adaptation and climate risk reduction processes at local level 
Outcome 7:  Increased ecosystem resilience in response to climate change and variability-induced</t>
  </si>
  <si>
    <t>Ministry of Planning and International Cooperation (MOPIC)</t>
  </si>
  <si>
    <t>National Center for Agricultural Research &amp; Extension NCARE (now: National Agricultural Research Center (NARC))</t>
  </si>
  <si>
    <t>Estimated cumulative total disbursement as of [31/7/2018]</t>
  </si>
  <si>
    <t>Advanced payment for sub-project 1.3's excuting entity (WAJ)</t>
  </si>
  <si>
    <t xml:space="preserve">Reactivation of the National Committee on Climate Change by Ministry of Environment (MoEnv) in 2012.
Mainstreaming climate change in major legislation in Jordan (EPL 2017)
Establishment of a new unit for climate change at MoEnv.
Establishment of climate change portfolio at major development agency in Jordan (UNDP, GIZ, etc) 
Embedding effective capacity building, awareness plans and training measures in component 2 of this program, to ensure effectiveness and sustainability at the all levels. 
Inclusion of local communities, represented by Water Users Association WUAs in Jordan Valley, in the steering committee of the program&gt;
Currently more interaction is taking place from local communities and institutions to our CC interventions as the tendering process for major interventions started and such local communities and institutions are participating in the stakeholders consultations. 
</t>
  </si>
  <si>
    <t xml:space="preserve">Program implementation has enhanced since last reporting period. GOJ line ministries and MWI PMU continuously carry out design and feasibility studies in support of infrastructure implementation
The Steering Committee and the PMU of the project are continuously following up on sound implementation of activities.
</t>
  </si>
  <si>
    <t>There is progress on data and information gathering as implementation of activities progresses remarkably since last reporting period. Surveys on targeted communities to implement tied activities have already started especially on poverty pockets. Such data and information gathering activities include data and information for design and feasibility studies. All needed information for this phase of implementation was secured successfully form relevant entities either by consultants/contractors or PMU through MoPIC</t>
  </si>
  <si>
    <t>Targeted communities, satkeholders, farmers (specailly Water Useras Associations-WUAs) are now more convinced of incentives and benifist the program will present to them. They are now aware that pilot activities (such as upgrading and rehabilitation of WWTP for water re-use, drip irrigation networks, pilot permaculture sites, water harvesting earthdams/pools, composting units, water quality monitoring systems, early warning systems,  demonstration farms, etc) all will yield immediate benefits for such communities in terms of environmental and socio economic benefits and livelihoods and community enhancements, awareness raising, preparedness, skill development  and  income  generation .  This  was  emphasized  during inception phase of program and inception workshops of all sub-projects and other thematic/synergy workshops on raising the capacity on using treated ww in the best profitable way with appropriate cropping systems.</t>
  </si>
  <si>
    <t xml:space="preserve">High level coordination was established by MOPIC at inception phase with all relevant stakeholders. 
Position descriptions and staff TORs for project's management unit (PMU) were prepared upon AF Board project endorsement. 
Hiring of all staff needed for the PMU completed. However, resignation of M&amp;E specialist on March 2018 did not impact implementation and he is being replaced by another staff. 
</t>
  </si>
  <si>
    <t xml:space="preserve">- The projects steering committe is continuously monitoring and supervising the impelntation of the projects components and is facilitaing the needed actions and solving retarding issues.
- The PMU in turn follows up and supports the EEs in exicuting the planned activities in the action plan for each sub-project
</t>
  </si>
  <si>
    <t xml:space="preserve">There is contentious changes in Jordan in the political governance such as the average period a new minister serve, regulation changes, internal producers implications, etc. all such dynamics are slightly impacting progress but this is being mitigated by engaging Steering Committee on facilitating retarding issues.
</t>
  </si>
  <si>
    <t xml:space="preserve">The capacity building component (sub-projects 2.1 &amp; 2.2) and other sub-projects’ awareness activities will ensure engagement of vulnerable groups (mainly members of Water Users Associations (WUAs) at Jordan Valley (JV) with emphasis on poor farmers) and women and will adopt a gender-sensitive approach, as followed-up by the M&amp;E specialist.   The project will adopt a two-way communication approach to create community ownership and buy-in of the project intervention. 
PMU in coordination with sub-projects’ PCs are conducting site visits to premises of WUAs at JV to meet with its top management and active members to break the ice, raise awareness of projects’ activities and guarantee buy-in.  
The execution of sub-projects’ action plans will be undertaken in a participatory manner, encouraging input from all directly involved beneficiaries such as members of WUAs.
</t>
  </si>
  <si>
    <t xml:space="preserve">Following-up the implementation of the project's EMP and conducting ad-hoc ESIA studies as needed. </t>
  </si>
  <si>
    <t>Carrying out regular inspections and routine tests and monitoring water quality using the nearby monitoring wells. A new tender is being awarded for installation of state-of-the-art wastewater re-use monitoring systems</t>
  </si>
  <si>
    <t xml:space="preserve">Incorporate various built-in design mitigations
Maximize on-site re-use.
Following-up the implementation of the projects' EMP and conducting ad-hoc ESIA studies as needed. A new tender is being awarded for installation of state-of-the-art wastewater re-use monitoring systems
</t>
  </si>
  <si>
    <t>Adjusting irrigation scheduling management as needed based on soil and TWW monitoring results and with changes in cropping patterns 
Monitoring soil salinity levels to determine leaching requirements. A new tender is being awarded for installation of state-of-the-art wastewater re-use monitoring systems</t>
  </si>
  <si>
    <t xml:space="preserve">Continue the soil monitoring program though installation of  state-of-the-art soil monitoring system at targeted areas where waste water (mixed or raw) will be deployed.
Following-up the implementation of the projects' EMP and conducting ad-hoc ESIA studies as needed.
A new tender is being awarded for installation of state-of-the-art wastewater re-use monitoring systems.
</t>
  </si>
  <si>
    <t>Following-up the implementation of the projects' EMP and conducting ad-hoc ESIA studies as needed..
Incorporate various built-in design mitigations</t>
  </si>
  <si>
    <t>Following-up the implementation of the projects' EMP and conducting ad-hoc ESIA studies as needed..
Ensuring sound plant operation overall</t>
  </si>
  <si>
    <t xml:space="preserve">Following-up the implementation of the projects' EMP and conducting ad-hoc ESIA studies as needed. An EIA consultant was requested to be sub-contracted by the consultant in charge to design and prepare execution tender documents for the master tender of this activity.  
A biologist will conduct an initial ecological survey to locate any threatened or rare species with emphasis on the nearby reserve identified during the inception workshop of this sub-project.
It turned out that the site proposed for the water harvesting earth dam/pool by the design consultant has nearly no vegetation cover.
</t>
  </si>
  <si>
    <t xml:space="preserve">Lands where the earthen dams will be built turned out to be owned by the government (Jordan Valley Authority-JVA) so there will be minimum disputes and acquisitions
The locals will be informed of the proposed project's activities before construction works starts. In case resettlement is found to be necessary, nomadic families must be assisted to find another area with accessibility to water and grazing lands.
</t>
  </si>
  <si>
    <t xml:space="preserve">The process of nominating sub-project's coordinators completed on Sept. 2017 but we anticipate continues slight changes due to internal changes inside each EE (retirement, structural changes, personal factors, etc.). We have no power on this expect we are trying to minimizing this effect by pushing for fast re-nomination of the new focal point of a sub-project through official letters addressing their top management and personal connection inside the institution to expedite re-nomination process.
Since the progress of implementation of the program accelerated since last reporting period, the impact pf bureaucratic procedures have now normal (business-as-usual) impact, which is being mitigated using different tactics. 
</t>
  </si>
  <si>
    <t xml:space="preserve">Since the progress of implementation of the program accelerated since last reporting period, the impact of this risk has now normal (business-as-usual) impact, which is being mitigated using different tactics. 
The PMU is following the implementation on a daily basis through emails, phone calls, one-on-one meetings, office visits, etc. 
The PMU will keep enhancing the capacity of PCs by helping them in developing the work plans and required TORs and tender documents to execute activities. 
The PMU is now embarked on developing an execution acceleration plan for the year 2019.
A dedicated workshop will be organized to train on developing a robust action plan for 2019, which will further articulate itemization to tasks and sub-tasks level in light of findings of the first year and second year of implementation based on lengthy tendering process phases. The new plan template will enable monitoring and follow-up on a weekly basis.
</t>
  </si>
  <si>
    <t xml:space="preserve">This is no longer  a big issue. Cooperation of sub-projects coordinators is in stable condition. The PMU is following the implementation on a daily basis through emails, phone calls, one-on-one meetings, office visits, etc. 
The PMU is reporting slow response of PCs, if any, to their top management.
</t>
  </si>
  <si>
    <t>This is still a routine (business-as-usual) risk due to governmbetal administrative/organizational procedures at the National Implementing Entity (NIE) (MoPIC) specifically the long period needed by the Special Tendering Committee to complete the tendering, evaluation of offers, and procurement/awarding of services  to contract a service provider to execute an activity. The long process of tendering is out of our control since the PMU is nor a member of this pre-established long-term tendering committee at the ministry. However, we still putting all efforts possible to increase the level of effective communication between PMU and the Special Tendering Committee to expedite the process of tendering and tied implementation of activities such as persistent follow-up to minimize number of delayed meetings by pushing for fast re-scheduling, discussions for potential for a deputy or substitute to a top management figure not being able to attend a postponed meeting, etc.</t>
  </si>
  <si>
    <t>1.5: Submitting poor quality TORs for the tenders, which may cause problems with the evaluation of the proposals/offers and delay the process of determining the qualified bidder.</t>
  </si>
  <si>
    <t>new risk</t>
  </si>
  <si>
    <t>The PMU is revising the TOR  before sending them to the Special Tender Committee which initiate the tendering process.</t>
  </si>
  <si>
    <t>6. Cost risk: escalation of activities’ costs received from service providers/contractors due to poor accuracy in real cost estimation from executing entities’ side at the time of tender document preparation and also due to old or a kind of outdated cost estimation and budget setting at project document preparation phase which took place in 2012 while real on-ground implementation started in 2018.</t>
  </si>
  <si>
    <t>We are trying to mitigate this risk through watching saved money on other activities of the same sub-project of which the final bidder offer value turned out to be less than the allocated budget. Moreover, we started asking executing entities to look for other sources of co-financing from other development aid agencies.</t>
  </si>
  <si>
    <t>Most of the risks that we are dealing with now at this stage of implementation are administrative risks rather than operational risk. We believe the PMU is making its best efforts to mitigate the different risks listed above and is minimizing the delay in the implementation of the project activities to a level that will guarantee successful implementation of the program at the set time period with slight potential for some extension of time.</t>
  </si>
  <si>
    <t>high</t>
  </si>
  <si>
    <t>Sub-Project 1.1</t>
  </si>
  <si>
    <t>Sub-Project 1.2</t>
  </si>
  <si>
    <t>Sub-Project 1.3</t>
  </si>
  <si>
    <t>Sub-Project 1.4</t>
  </si>
  <si>
    <t>Sub-Project 1.5</t>
  </si>
  <si>
    <t>Sub-Project 1.6</t>
  </si>
  <si>
    <t>Sub-Project 2.1</t>
  </si>
  <si>
    <t>Sub-Project 2.3</t>
  </si>
  <si>
    <t>The EE has not yet started with this activity</t>
  </si>
  <si>
    <t>A tender has been advertised for the study</t>
  </si>
  <si>
    <t xml:space="preserve">The EE is obtaining approvals from the prime ministry to hire workmanship on this </t>
  </si>
  <si>
    <t xml:space="preserve">The tender for contracting a contractor to do  establishment of 12 km drip irrigation systems on the roadsides was retendered two times </t>
  </si>
  <si>
    <t>A hired contractor</t>
  </si>
  <si>
    <t>Developed  TOR for the machinery</t>
  </si>
  <si>
    <t xml:space="preserve">The EE will </t>
  </si>
  <si>
    <t>Sub-Project 2.2</t>
  </si>
  <si>
    <t>National Agricultural Research Center</t>
  </si>
  <si>
    <t xml:space="preserve"> Jordan Valley Authority</t>
  </si>
  <si>
    <t xml:space="preserve"> Water Authority of Jordan</t>
  </si>
  <si>
    <t>Implementing Entity Milestones according to Exicuting Intities annu action plans</t>
  </si>
  <si>
    <t>JOR/NIE/Multi/2012/1</t>
  </si>
  <si>
    <t>Ministry Of Planning and International Cooperation</t>
  </si>
  <si>
    <t>2: Physical asset (produced/improved/strenghtened)</t>
  </si>
  <si>
    <r>
      <t xml:space="preserve">Spending in the first and the second  year reflects initiated progress on new works and this is because delivery of the New Works component of the Program cannot commence until tender documents are prepared by implementing entities and procurements are made,  A lead time is also required for preliminary planning, approvals, consultations, procurement and tendering activities for Activities the overall rating of the program is </t>
    </r>
    <r>
      <rPr>
        <b/>
        <i/>
        <sz val="11"/>
        <rFont val="Times New Roman"/>
        <family val="1"/>
      </rPr>
      <t>MS</t>
    </r>
    <r>
      <rPr>
        <i/>
        <sz val="11"/>
        <rFont val="Times New Roman"/>
        <family val="1"/>
      </rPr>
      <t>. Critical risks that have affected the projects' progress were escalation of activities’ costs received from service providers/contractors due to poor accuracy in real cost estimation f, and the poor quality of developed documents, that have escalated to delay in the excution of the sub-projects' actvities and hindered the process of awarding tenders, the PMU is continuously revising the TOR  before sending them to the Special Tender Committee which initiates the tendering process.</t>
    </r>
  </si>
  <si>
    <t>Yahya AbuSeeni</t>
  </si>
  <si>
    <t>yahya775@yahoo.com</t>
  </si>
  <si>
    <t>masnath@yahoo.com</t>
  </si>
  <si>
    <t>Muayyad_Elbado@mwi.gov.jo</t>
  </si>
  <si>
    <t>Khalil_Alabsi@mwi.gov.jo</t>
  </si>
  <si>
    <t>sari@badiafund.gov.jo</t>
  </si>
  <si>
    <t xml:space="preserve">NO. of Prepared and Advertised/Awarded Tenders </t>
  </si>
  <si>
    <t>21 tenders</t>
  </si>
  <si>
    <t xml:space="preserve">1. Project Manager/Coordinator: </t>
  </si>
  <si>
    <t xml:space="preserve">
• Since the PMU has embarked on implementing this program,  the initial focus was on planning the implementation of the activities in the program’s sub-projects in collaboration with the focal points of the executing entity. The 2017 action plans as well as the 2018 action plans had been developed during the first two years of the span of the program. Due to the slow progress of the first years’ action plans (2017), the action plan template has been altered for the year 2018 where  modification was deployed to include more elaboration and breakdown of activities’ tasks into sub-tasks explained in detail with regard to time frame needed based on lessons learned from the first year of implementation. This new template enabled a weekly monitoring of execution rather than just articulating activities to be executed.
• In-parallel, sub-projects’ inception workshops have been held for each sub project as follows:
Sub-Project 1.1 PDTRA August 3, 2017
Sub-Project 1.3  WAJ October 1, 2017
Sub-Project 1.5  JVA December 20, 2017
Sub-Projects 2.1, 2.2 MoEnv, RSS December 27, 2017
Sub-Project 1.6, 2.3 NCAR January 24, 2018
Sub-Project 1.2, 1.4  JVA May 3, 2018
• The implementation of the activities and tasks for each sub-project  for the time period January 2018 till July 2018 according to the final action plan for 2018 is pacing relatively faster than the past year,  but most of the executing entities showed delay in the execution of their 2018 action plan and this delay was for the following reasons:
o Submitting the tender document to us past their due date 
o Re-tendering some of the advertised tenders due to the poor technicality or inaccuracy of the TOR 
o Some administrative problems such as lands-related issues for some activities. For instance the land WAJ was planning to construct the earthen dam turned out to incorporate some archeological features but of minor value which entailed settling this issue with the Department of Antiquities.
• Since the IE (MoPIC) is responsible for tendering activities with allocated budget higher than 14,000 USD with the cooperation of the EEs ,in this reporting period 10 tenders were advertised in the local newspapers and posted on the ministry’s website, 5 of which had been retendered once and one has been retendered two times. However 5 contracts were signed.
</t>
  </si>
  <si>
    <t>2. Excuting Intity</t>
  </si>
  <si>
    <r>
      <rPr>
        <b/>
        <sz val="11"/>
        <color rgb="FFFF0000"/>
        <rFont val="Times New Roman"/>
        <family val="1"/>
      </rPr>
      <t>Key Milesones</t>
    </r>
    <r>
      <rPr>
        <b/>
        <sz val="11"/>
        <color indexed="8"/>
        <rFont val="Times New Roman"/>
        <family val="1"/>
      </rPr>
      <t xml:space="preserve"> of achievements/ Activities for (July 2017-July 2018)</t>
    </r>
  </si>
  <si>
    <t xml:space="preserve">
• The program execution is still suffering from governmental bureaucracy and lengthy procedures specially for tendering of activities, a process that is going through long cycles to before awarding a tender. With the slow progress of the first year ‘s (2017) action plans, these action plans have been altered for the second year 2018 which witnessed better progress.
• Collaboration between governmental departments from one side and community members from the other side ensures that project activities are more likely to be sustained over time.
• Data collection and continuous data update  is of paramount importance in building an information and knowledge base in support of analysis and decision processes for the program's adaptation tasks and activities
• Executing Entities must take into consideration the pre-status of the land on which an intervention to take place whether it's a natural reserve or an archeological site, etc before starting to implement the new activities, to avoid execution delays.
</t>
  </si>
  <si>
    <t>• As stated above, bereaucracy is hindering procedures and tendering progress take long time
• For example, inception workshops were held behind schedual and in a some what, advanced stage of the project, the dates of the workshops are as the following,
1.1 PDTRA August 3, 2017
1.3  WA October 1, 2017
1.5  JVA December 20, 2017
2.1,2.2 MoEnv, RSS December 27, 2017
1.6, 2.3 NCAR January 24, 2018
1.2, 1.4  JVA May 3, 2018
• The implementation of the activities and tasks for each sub project according to the final action plan for 2018 is pacing relatively faster than the past year,  but most of the executing entities showed delay in the execution of their 2018 action plan and this delay was for the following reasons:
1- Submitting the tender documents past their due date 
2- Re-tendering some of the advertised tenders due to the poor technicality or inaccuracy of the TORs. 
3- Not taking into consideration the pre-status of the land on which an intervention to take place whether it's a natural reserve or an archeological site, etc, before starting to implement the new activities, whcih caused execution delays.
One of the most important measures taken to reduce delays which caused tangible progress and achievements in this period (July 2017-July 2018) is the adaptive management we applyed and the modification we deployed in the workplan’s template, which is now based on elaboration of activities’ tasks into sub-tasks explained in detail with regard to time frame needed based on lessons learned from the first year of implementation. This new template enabled a weekly monitoring of execution rather than just articulating activities to be executed.</t>
  </si>
  <si>
    <t xml:space="preserve">Some few changes have occurred on the activities-level of the sub-projects to improve results on the ground
1- Sub-project 1.1 :Reuse of Treated Wastewater for On-farm Agricultural Adaptation as a Tool for Integrated Water Resources Management at Wadi Mousa, Activity No. 4 Cultivate of 350 Dunums with fruit trees as a new expansion of the project. A workshop was held for adaptive crop selection in Baida region instead of fruit trees, which were not accepted by the farmers due to social consideration. For the same sub-project, an EIA study was conducted to eliminate any potential negative effect of installing a treated WW-based drip irrigation system along the roads of Petra Area due to the sensitive heritage value of the area.
3-Sub-project 1.5: Community Resilience and Adaptation to Climate Change through Water Harvesting Technologies in Poverty Pockets, adaptation-mitigation co-benefit measures were taken into consideration while designing the rainwater harvesting earthen dam since the pool was designed to include floating PV system.
</t>
  </si>
  <si>
    <t xml:space="preserve">• Special Tendering Committee of the program has 3 female members versus 3 males, as well as the technical evaluation committees of the tenders have at least 1 female member. 
•Ensuring on the Programs’ Results Framework, workplan prepared with regard to technical support to be provided to farming communities and on-site training on safe handling of treated waste water that both female and male farmers be engaged in such capacity building. Job creation targets for example encompassed targets disaggregated by gender. 
• Training component in the prepared workplan will be targeted to farmers and field workers who will be employed on the farms that will be irrigated with reclaimed water or mixed water quality on the safety and hygiene issues, health risks, gender integration and welfare issues.
Lessons learned from this inclusion of gender consideration that a balanced implementation, capacity building and benefiting from results will prevail during the lifespan of the program. This will ensure engagement of vulnerable groups and women and will foster a gender-sensitive approach. The development and implementation of programs’ plans is being undertaken in a participatory manner, encouraging input from all targeted groups including women community members
</t>
  </si>
  <si>
    <t xml:space="preserve">As we move forward in the project, local farmers are now showing acceptance for  treated wastewater reuse in RESTRICTED AGRICULTURE after clearing out  some misconceptions about quality and safety of crops irrigated with such non-conventional water resources.
</t>
  </si>
  <si>
    <t>Successful installations of climate resilience interventions under planning and design phase (such as rainwater harvesting structures, pilot permaculture sites, etc) undertaken by the project/programme will have high potential to be replicated and scaled up both within and outside the project area based on our observation of positive reaction of targeted beneficiary communities.</t>
  </si>
  <si>
    <t xml:space="preserve">Successful installations of concrete climate resilience interventions (such as rainwater harvesting structures, pilot permaculture sites, etc) undertaken by the project/programme will have high potential to be replicated and scaled up both within and outside the project area based on our observation of positive reaction of targeted beneficiary communities.
Howevee, for some interventions such as trated wastewater re-use, our initial observations  were that the acceptance of local farming communities in Jordan to such adaptation measure is still questionable related to some misconceptions about quality and safety of crops irrigated with such non-conventional water resources.  Moreover, setting the baseline value of sub-projects’ indicators should have been based on opinions and experience of experts and technical staff form executing entity who are more involved on the ground  rather than just adopting the opinion of the individual consultant/team of consultants who prepared the project proposal.
Another negative lesson learned is the underestamtion of real cost of some adaptation measures approximated at the propject document preapartion phase. We are now noticing escalation of activities’ costs received from service providers/contractors due to poor accuracy in real cost estimation from executing entities’ side at the time of tender document preparation and also due to old or a kind of outdated cost estimation and budget setting at project document preparation phase which took place in 2012 while real on-ground implementation started in 2018.
</t>
  </si>
  <si>
    <t>N/A (as the progress in this reporting period is not noticeable enough to respond to this question. However, we believe based on initial discussions, that successful installations of concrete climate resilience interventions (such as rainwater harvesting structures, pilot permaculture sites, etc) undertaken by the project/programme will have high potential to be replicated and scaled up both within and outside the project area based on our observation of positive reaction of targeted beneficiary communities.</t>
  </si>
  <si>
    <t>Observed sensible adaptation facilities such as water storage structures (earthen dams) and permaculture-based farms, early-warning systems, and agribusiness enabling facilities (marketing instruments).</t>
  </si>
  <si>
    <t>Due to delay in implementation the program need to revisit and recheck baseline data based on existing information and data as well as recent knowledge bases. We have concluded that setting the baseline value of sub-projects’ indicators should be based on opinions and experience of more on-ground involved experts and technical staff form the potential executing entities rather than just the opinion of the individual consultant/team of consultants who prepared the project proposal.</t>
  </si>
  <si>
    <t xml:space="preserve">“Increasing  the resilience of poor and vulnerable communities to climate change
impacts in Jordan through implementing innovative  projects in water and agriculture in support of
adaptation to climate change”
(Supported by UNFCCC’s Adaptation Fund)
</t>
  </si>
  <si>
    <r>
      <t xml:space="preserve">Program's Long-term goal: </t>
    </r>
    <r>
      <rPr>
        <i/>
        <sz val="12"/>
        <rFont val="Tahoma"/>
        <family val="2"/>
      </rPr>
      <t>Reduce the impact of climate change on Jordan.</t>
    </r>
  </si>
  <si>
    <r>
      <t xml:space="preserve">Programs' direct objective: </t>
    </r>
    <r>
      <rPr>
        <i/>
        <sz val="12"/>
        <rFont val="Tahoma"/>
        <family val="2"/>
      </rPr>
      <t>Adapt the agricultural sector in Jordan to climate change induced water shortages and stresses on food security through piloting innovative technology transfer, policy support linked to community livelihoods &amp; resilience.</t>
    </r>
  </si>
  <si>
    <t>Project/Program Component Number &amp; Title: (1) CLIMATE CHANGE ADAPTATION OF THE WATER SECTOR THROUGH TECHNOLOGY TRANSFER PROJECTS</t>
  </si>
  <si>
    <t xml:space="preserve">Excuting Entity's Name: The Hashemite Fund for the Development of Jordan Badia (HFDJB)
</t>
  </si>
  <si>
    <t xml:space="preserve">Project/Sub-Project's Number, Name and Duration:  (1.1) REUSE OF TREATED WASTEWATER FOR ON-FARM AGRICULTURAL ADAPTATION AS A TOOL OF INTEGRATED WATER RESOURCES MANAGEMENT
</t>
  </si>
  <si>
    <t>Instructions: Do not enter data into yellow shaded cells; List costs in JOD الخانات المظللة تتضمن معادلات جاهزة، لا تضبف اي بيانات اليها</t>
  </si>
  <si>
    <t>Categories بنود الميزانية</t>
  </si>
  <si>
    <t>Cost Per Unit
 قيمة الوحدة بالدينار</t>
  </si>
  <si>
    <t>Unit Type
نوع الوحدة</t>
  </si>
  <si>
    <t># of Units per Activity or Month/percentage of month
 عدد الوحدات ونسبة التغطية على المشروع</t>
  </si>
  <si>
    <t>Unit Cost per project
كلفة الوحدة على المشروع</t>
  </si>
  <si>
    <t>Multiplier Type
نوع التكرار</t>
  </si>
  <si>
    <t>Total # of units (Multiplier) عدد مرات التكرار</t>
  </si>
  <si>
    <t>Total 
التكلفة الكلية</t>
  </si>
  <si>
    <t>Cost Share Contribution
مساهمة الجهة المستفيدة</t>
  </si>
  <si>
    <t>MoPIC's Adaptation Fund Contribution
مساهمة البرنامج (قيمة المنحة)</t>
  </si>
  <si>
    <t>1.1. Adminstrative Cost including Rewards/Salaries</t>
  </si>
  <si>
    <t>W1</t>
  </si>
  <si>
    <t>w2</t>
  </si>
  <si>
    <t>W3</t>
  </si>
  <si>
    <t>W4</t>
  </si>
  <si>
    <t xml:space="preserve">W1 </t>
  </si>
  <si>
    <t>W2</t>
  </si>
  <si>
    <t>4. Project Operation (Activities) Expenses مصاريف المشروع التشغيلية المباشرة</t>
  </si>
  <si>
    <t>Activity #1.1.4: mainatanace for the existing 50 donums of Barseem (alfalfa) in the project</t>
  </si>
  <si>
    <t>Task 1.1.4.1: Contract a contractor to do purchase Irrigation system facilities and extension</t>
  </si>
  <si>
    <t>a. meeting with Sad al ahmar Association to determine maintenance needs</t>
  </si>
  <si>
    <t>b.Prepare a ToR to contract a contractor to implement the plan</t>
  </si>
  <si>
    <t>c.Send tender documents to PMU, announce tender in newspapers, and complete evaluation and award tender</t>
  </si>
  <si>
    <t>d.Follow up tender execution as per assignment period in ToR/Contract and follow deliverable</t>
  </si>
  <si>
    <t>TBD</t>
  </si>
  <si>
    <t xml:space="preserve">e.Form delivery reception committee and approve deliverable </t>
  </si>
  <si>
    <t>f.Prepare official letter to approve deliverable and tied payment and send to MoPIC to expenditure the payment</t>
  </si>
  <si>
    <t>d. contract value</t>
  </si>
  <si>
    <t>lumpsum</t>
  </si>
  <si>
    <t>number of units</t>
  </si>
  <si>
    <t>Task 1.1.4.1. sub-total</t>
  </si>
  <si>
    <t>Lumpsum</t>
  </si>
  <si>
    <t>Activity 1.1.4 sub total</t>
  </si>
  <si>
    <t>Activity 1.1.5:  Livestock Breeding</t>
  </si>
  <si>
    <t>Task 1.1.5.1: Contract a contractor to do Infrastructure work</t>
  </si>
  <si>
    <t>a. Prepare a ToR to contract contractor to do infrastructure work</t>
  </si>
  <si>
    <t>b. Send tender documents to PMU, announce tender in newspapers, and complete evaluation and award tender</t>
  </si>
  <si>
    <t>c. Prepare the contract and letter of Commencement to start working</t>
  </si>
  <si>
    <t>d.  Follow up tender execution as per assignment period in ToR/Contract and follow deliverable no. 1</t>
  </si>
  <si>
    <t>e. Form delivery reception committee and approve deliverable no. 1</t>
  </si>
  <si>
    <t>f. Prepare official letter to approve deliverable and tied payment and send to MoPIC to expenditure the payment</t>
  </si>
  <si>
    <t>Task 1.1.5.1. sub-total</t>
  </si>
  <si>
    <t>Task 1.1.5.2: Purchase the heads of animals.</t>
  </si>
  <si>
    <t>a. Prepare a ToR to vendors to submit quotations for heads of animals</t>
  </si>
  <si>
    <t>Task 1.1.5.2. sub-total</t>
  </si>
  <si>
    <t>Activity 1.1.5 sub total</t>
  </si>
  <si>
    <t>Activity 1.1.6:  Beekeeping and Honey production facility</t>
  </si>
  <si>
    <t>Task 1.1.6.1 :Contract a contractor to do Honey production infrastructure</t>
  </si>
  <si>
    <t>a. Prepare a ToR to contractor to do Honey production infrastructure</t>
  </si>
  <si>
    <t>Task 1.1.6.1. sub-total</t>
  </si>
  <si>
    <t>Task 1.1.6.2: Purchase Beehives</t>
  </si>
  <si>
    <t>a. Prepare a ToR to vendors to submit quotations for Beehives</t>
  </si>
  <si>
    <t>Task 1.1.6.2. sub-total</t>
  </si>
  <si>
    <t>Activity 1.1.6 sub total</t>
  </si>
  <si>
    <t>Activity 1.1.7: Irrigation System Rehabilitation</t>
  </si>
  <si>
    <t>Task 1.1.7.1.: Contract a contractor to do the maintainance work</t>
  </si>
  <si>
    <t>a. Prepare a ToR to contractor to do maintainence work</t>
  </si>
  <si>
    <t>Task 1.1.7.1. sub-total</t>
  </si>
  <si>
    <t>Activity 1.1.7 sub total</t>
  </si>
  <si>
    <t>Activity 1.1.8:  Cultivating 100 new donums with alfalfa</t>
  </si>
  <si>
    <t>a. meeting with Sad al ahmar Association to identify the new area</t>
  </si>
  <si>
    <t>b.Determine the agricultural land that needs to be cultivated</t>
  </si>
  <si>
    <t>c.Prepare a ToR to contract a contractor to implement the plan</t>
  </si>
  <si>
    <t>d.Send tender documents to PMU, announce tender in newspapers, and complete evaluation and award tender</t>
  </si>
  <si>
    <t>tbd</t>
  </si>
  <si>
    <t>e.Prepare the contract and letter of Commencement to start working</t>
  </si>
  <si>
    <t>f.Follow up tender execution as per assignment period in ToR/Contract and follow deliverableTOR</t>
  </si>
  <si>
    <t xml:space="preserve">g.Form delivery reception committee and approve deliverable </t>
  </si>
  <si>
    <t>h.Prepare official letter to approve deliverable and tied payment and send to MoPIC to expenditure the payment</t>
  </si>
  <si>
    <t>i. contract value</t>
  </si>
  <si>
    <t>Task 1.1.8.2. sub-total</t>
  </si>
  <si>
    <t>Activity 1.1.8 sub total</t>
  </si>
  <si>
    <t>Activity 1.1.12: Dairy Product Plant Small Sized</t>
  </si>
  <si>
    <t>Task 1.1.12.1. Contract a contractor to do Infrastructure work</t>
  </si>
  <si>
    <t>a. Prepare a ToR to contractor to do Infrastructure work</t>
  </si>
  <si>
    <t>Task 1.1.12.2. Purchase Machines</t>
  </si>
  <si>
    <t>a. Prepare a ToR to vendors to provide required machines</t>
  </si>
  <si>
    <t>d. Follow up tender execution as per assignment period in ToR/Contract and follow deliverable no. 1</t>
  </si>
  <si>
    <t>Task 1.1.12.2. sub-total</t>
  </si>
  <si>
    <t>Activity 1.1.12 sub total</t>
  </si>
  <si>
    <t>Activity 1.1.10 Converting Green Fodder into Silage Plant</t>
  </si>
  <si>
    <t>Activity 1.1.10 sub total</t>
  </si>
  <si>
    <t>Project Operation (Activities) Expenses Sub-total:</t>
  </si>
  <si>
    <t>Adminstrative Cost including Rewards/Salaries</t>
  </si>
  <si>
    <t>Total Cost قيمة الموازنة الكلية</t>
  </si>
  <si>
    <t>Percentage of cost share  نسبة المشاركة في التكاليف</t>
  </si>
  <si>
    <r>
      <t xml:space="preserve">Project/Program Component Number &amp; Title:   1. Climate Change Adaptation of Agricultural &amp; Water Sector through Technology Transfer Project                                                          </t>
    </r>
    <r>
      <rPr>
        <sz val="12"/>
        <rFont val="Tahoma"/>
        <family val="2"/>
      </rPr>
      <t xml:space="preserve"> </t>
    </r>
  </si>
  <si>
    <r>
      <t>Excuting Entity's Name: إسم الجهة المنفذة :</t>
    </r>
    <r>
      <rPr>
        <b/>
        <sz val="12"/>
        <color indexed="10"/>
        <rFont val="Tahoma"/>
        <family val="2"/>
      </rPr>
      <t>PETRA DEVELOPMENT AND TOURISM REGION AUTHORITY</t>
    </r>
    <r>
      <rPr>
        <b/>
        <sz val="12"/>
        <rFont val="Tahoma"/>
        <family val="2"/>
      </rPr>
      <t xml:space="preserve">
</t>
    </r>
  </si>
  <si>
    <t xml:space="preserve">Project/Sub-Project's Number, Name and Duration: 1.1 Wadi musa waste water reuse project 
</t>
  </si>
  <si>
    <t>Cost Per Unit
 قيمة الوحدة بالدولار</t>
  </si>
  <si>
    <r>
      <t xml:space="preserve">Activity # 1.1.1 : </t>
    </r>
    <r>
      <rPr>
        <i/>
        <sz val="10"/>
        <rFont val="Tahoma"/>
        <family val="2"/>
      </rPr>
      <t xml:space="preserve"> annual maintanance needs of the filtration systems feeding the pilot with treated ww</t>
    </r>
  </si>
  <si>
    <r>
      <t xml:space="preserve">Task 1.1.1.1: Prepare </t>
    </r>
    <r>
      <rPr>
        <i/>
        <sz val="9"/>
        <rFont val="Tahoma"/>
        <family val="2"/>
      </rPr>
      <t xml:space="preserve"> a ToR and contrcat a contractor to do Renewing the sand filter unit which is consisted of 3 tanks; Maintenance of distribution manholes and the main valves  </t>
    </r>
  </si>
  <si>
    <t>A meeting with the AWC to determine the annual maintenance needs</t>
  </si>
  <si>
    <t>unit</t>
  </si>
  <si>
    <t>number of meetings</t>
  </si>
  <si>
    <t xml:space="preserve"> communication and take approvals from AWC</t>
  </si>
  <si>
    <t>number of letters</t>
  </si>
  <si>
    <t>Send tender documents to PMU, announce tender in newspapers, and complete evaluation and award tender</t>
  </si>
  <si>
    <t xml:space="preserve"> Prepare the contract and letter of Commencement to start working</t>
  </si>
  <si>
    <t>contract</t>
  </si>
  <si>
    <t xml:space="preserve">  Follow up tender execution as per assignment period in ToR/Contract and follow deliverableTOR</t>
  </si>
  <si>
    <t>Form delivery reception committee and approve deliverable TOR</t>
  </si>
  <si>
    <t xml:space="preserve"> Prepare official letter to approve deliverable and tied payment and send to MoPIC to expenditure the payment</t>
  </si>
  <si>
    <t>total</t>
  </si>
  <si>
    <t>one time contract</t>
  </si>
  <si>
    <t>Task 1.1.1.1. sub-total</t>
  </si>
  <si>
    <t>Activity # 1.1.1. Sub-total:</t>
  </si>
  <si>
    <t>Activity #1.1.2: Expansion of the Project Area (new 350 Dunums)</t>
  </si>
  <si>
    <t>Task 1.1.2.1: Contract a contractor to do purchase Irrigation system facilities and extension</t>
  </si>
  <si>
    <t>a. Prepare a ToR to contract consulting company to do Land Surveying</t>
  </si>
  <si>
    <t>Task 1.1.2.1. sub-total</t>
  </si>
  <si>
    <t>Activity # 1.1.2 Sub-total:</t>
  </si>
  <si>
    <t>Activity 1.1.3: Cultivation of Native Trees along the road to the WWTP</t>
  </si>
  <si>
    <t>Task 1.1.3.1. Contract a contractor for Irrigation system installation and land preparation</t>
  </si>
  <si>
    <t>a. Prepare a ToR to contract a contractor to do land prepertion and irrigation system installation</t>
  </si>
  <si>
    <t>e. Form delivery reception committee and approve deliverable no. 1 (do land prepertion)</t>
  </si>
  <si>
    <t>g. Follow deliverable no. 2 ( irrigation system installation), invite reception committee and approve deliverable</t>
  </si>
  <si>
    <t>h. Prepare official letter to approve deliverable no. 2 and tied payment and send to MoPIC to expenditure the payment</t>
  </si>
  <si>
    <t>Task 1.1.3.1. sub-total</t>
  </si>
  <si>
    <t>Activity # 1.1.3 Sub-total:</t>
  </si>
  <si>
    <t xml:space="preserve">Activity # 1.1.4:  estableshment new nursary for native plants and herbs based on Plant Varieties Resistant (Adaptive) to Climate Change Technologies </t>
  </si>
  <si>
    <r>
      <t>Task 1.1.4.1:</t>
    </r>
    <r>
      <rPr>
        <i/>
        <sz val="9"/>
        <rFont val="Tahoma"/>
        <family val="2"/>
      </rPr>
      <t xml:space="preserve"> </t>
    </r>
  </si>
  <si>
    <t>Select the most suiotable site for this activity</t>
  </si>
  <si>
    <t>donum</t>
  </si>
  <si>
    <t>one time</t>
  </si>
  <si>
    <t>sad al ahmar approval</t>
  </si>
  <si>
    <t>a. Prepare a ToR to contract a contractor to implement the plan</t>
  </si>
  <si>
    <t>Activity # 1.1.4 Sub-total:</t>
  </si>
  <si>
    <t>Activity # 1.1.5:   Activity #5: development of sustainable eco-friendly water efficient &amp; demonstration picnicking and strolling areas for the jordanian citizens and suppoting the development of a local nature and environmental tourism activity in al-hisha forest</t>
  </si>
  <si>
    <r>
      <t>Task 1.1.5.1:</t>
    </r>
    <r>
      <rPr>
        <i/>
        <sz val="9"/>
        <rFont val="Tahoma"/>
        <family val="2"/>
      </rPr>
      <t xml:space="preserve"> </t>
    </r>
  </si>
  <si>
    <t>determine the project area (276.844 donum)</t>
  </si>
  <si>
    <t xml:space="preserve">send a letter to the Ministry of Agriculture to approvals </t>
  </si>
  <si>
    <t xml:space="preserve"> Prepare a ToR to contract a contractor to implement the technecal and environmental study</t>
  </si>
  <si>
    <t xml:space="preserve"> Prepare a ToR to contract a contractor to implement the plan</t>
  </si>
  <si>
    <t xml:space="preserve">one time </t>
  </si>
  <si>
    <t>Activity # 1.1.5 Sub-total:</t>
  </si>
  <si>
    <t xml:space="preserve">Activity # 1.1.6:   establishment/rehabilitation of 3000 meters  uncovered irrigation canals and Rehabilitating watermill in mousa's spring area
</t>
  </si>
  <si>
    <r>
      <t>Task 1.1.6.1:</t>
    </r>
    <r>
      <rPr>
        <i/>
        <sz val="9"/>
        <rFont val="Tahoma"/>
        <family val="2"/>
      </rPr>
      <t xml:space="preserve"> </t>
    </r>
  </si>
  <si>
    <t xml:space="preserve">Acquisition  ​​6 donums the Location of water mill
</t>
  </si>
  <si>
    <t>Identify irrigation channels that must be rehabilitated or constructed</t>
  </si>
  <si>
    <t>meter</t>
  </si>
  <si>
    <t>Develop TOR for the tender for establishing and rehabilitation of 3000 m canals system</t>
  </si>
  <si>
    <t>Send a letter to the Department of Antiquities and take approvals</t>
  </si>
  <si>
    <t>Archaeological excavations on mill parts</t>
  </si>
  <si>
    <t>Develop TOR for the tender for repairing and restoring the water mill</t>
  </si>
  <si>
    <t>Follow up tender execution as per assignment period in ToR/Contract and follow deliverable TOR</t>
  </si>
  <si>
    <t>e. Form delivery reception committee and approve deliverable TOR</t>
  </si>
  <si>
    <t>Activity # 1.1.6 Sub-total:</t>
  </si>
  <si>
    <t>Activity # 1.1.7:   The establishment of 12 km drip irrigation systems on the roadsides</t>
  </si>
  <si>
    <r>
      <t>Task 1.1.7.1:</t>
    </r>
    <r>
      <rPr>
        <i/>
        <sz val="9"/>
        <rFont val="Tahoma"/>
        <family val="2"/>
      </rPr>
      <t xml:space="preserve"> </t>
    </r>
  </si>
  <si>
    <t>Determination of project area</t>
  </si>
  <si>
    <t>Send a letter to the Ministry of Water and take approval</t>
  </si>
  <si>
    <t>Send a letter to the Ministry of environment and take approval</t>
  </si>
  <si>
    <t>Send a letter to AWC and take approval</t>
  </si>
  <si>
    <t>Develop TOR for the tender for EIA</t>
  </si>
  <si>
    <t>Develop TOR for the tender for implementing</t>
  </si>
  <si>
    <t>Activity # 1.1.7 Sub-total:</t>
  </si>
  <si>
    <t xml:space="preserve">Activity # 1.1.8:   Maintain and rehabilitate 3 national parks in the Petra region </t>
  </si>
  <si>
    <r>
      <t>Task 1.1.8.1:</t>
    </r>
    <r>
      <rPr>
        <i/>
        <sz val="9"/>
        <rFont val="Tahoma"/>
        <family val="2"/>
      </rPr>
      <t xml:space="preserve"> </t>
    </r>
  </si>
  <si>
    <t>Task 1.1.8.1. sub-total</t>
  </si>
  <si>
    <t>Activity # 1.1.8 Sub-total:</t>
  </si>
  <si>
    <t>Activity # 1.1.9:   Buy a new water tanker</t>
  </si>
  <si>
    <r>
      <t>Task 1.1.9.1:</t>
    </r>
    <r>
      <rPr>
        <i/>
        <sz val="9"/>
        <rFont val="Tahoma"/>
        <family val="2"/>
      </rPr>
      <t xml:space="preserve"> </t>
    </r>
  </si>
  <si>
    <t>Develop TOR for the tender</t>
  </si>
  <si>
    <t>Task 1.1.9.1. sub-total</t>
  </si>
  <si>
    <t>Activity # 1.1.9 Sub-total:</t>
  </si>
  <si>
    <r>
      <t xml:space="preserve">Project/Program Component Number &amp; Title:   Icreasing the Resilience of Poor and Vulnerable Communities to Climate Change Impact in Jordan                                                     </t>
    </r>
    <r>
      <rPr>
        <sz val="12"/>
        <rFont val="Tahoma"/>
        <family val="2"/>
      </rPr>
      <t xml:space="preserve"> </t>
    </r>
  </si>
  <si>
    <t>Excuting Entity's Name: إسم الجهة المنفذة :Jordan Valley Authority (JVA)</t>
  </si>
  <si>
    <t xml:space="preserve">Project/Sub-Project's Number, Name and Duration: 1.2 The Northern Jordan Valley Wastewater Reuse Project
</t>
  </si>
  <si>
    <t>Activity #1.2.1 General Rehabilitation and Upgrading of On-Farm irrigation infrastructure and maintenance of the systems (Survey and design)</t>
  </si>
  <si>
    <t>Design the Installation of the Best Available Technology of Water Filtration Systems and Link irrigation systems to storage facilities and Installation of New Irrigation Systems</t>
  </si>
  <si>
    <t>a. Prepare a ToR to contract consulting company to study the general Rehabilitation requirements and develp TOR for implementation infrastructure on-farm infrastructure</t>
  </si>
  <si>
    <t>Done</t>
  </si>
  <si>
    <t>Total Budget</t>
  </si>
  <si>
    <t>Activity #1.2.2 Installation of the Best Available Technology of Water Filtration Systems and Link irrigation systems to storage facilities and Installation of New Irrigation Systems (Implemention)</t>
  </si>
  <si>
    <t>a. Prepare a ToR to contract consulting company for on-farm measurements, design and tender documents preparation</t>
  </si>
  <si>
    <t>Activity #1.2.3 Implement a comprehensive soil survey in relation to soil quality baseline data and soil salinity AND soil salinity management (Soil Salinity monitoring)</t>
  </si>
  <si>
    <t>Sub-Activity #1.2.3.A Implement a Comprehensive Soil Survey in Relation to Soil Quality, Baseline Data and Soil Salinity</t>
  </si>
  <si>
    <t>Sub-Activity #1.2.3.B Soil Salinity Management and According to Climatic Data, Plan for Best Soil Management and Leaching Practices</t>
  </si>
  <si>
    <t>a. Prepare a ToR to contract consulting company to conduct Comprehensive Soil Survey in Relation to Soil Quality, Baseline Data and Soil Salinity</t>
  </si>
  <si>
    <t>Activity #1.2.4 Water Quality Monitoring Enforcement and Support</t>
  </si>
  <si>
    <t>Sub-Activity #1.2.4.A Review existing conditions, standards and comlpiance issues</t>
  </si>
  <si>
    <t>Sub-Activity #1.2.3.B TWW monitoring- Real time monitoring system before and after mixing with fresh water at Wadi Arab- North JV</t>
  </si>
  <si>
    <t>a. Prepare a ToR to contract contrctor company to Review existing conditions, standards and comlpiance issues n operate the sytem</t>
  </si>
  <si>
    <t>d.  Follow up tender execution as per assignment period in ToR/Contract and follow deliverable no. 1 (machines)</t>
  </si>
  <si>
    <t>d.  Follow up tender execution as per assignment period in ToR/Contract and follow deliverable no. 2 (Operting the systems)</t>
  </si>
  <si>
    <t>e. Form delivery reception committee and approve deliverable no. 2</t>
  </si>
  <si>
    <t>Technical Assistance Support through Sub-Activity #1.2.3.B Support Farmers in the NJV to Adapt to WW AND  Sub-Activity #1.2.3.C Awarness rasing campaigns and further support to the agriculture advisory service</t>
  </si>
  <si>
    <t>a. Prepare a ToR to Contract a trainer to prepare awarness raising course about safe use of treated WW (Hire a consultant to assess training needs, design a tailored training course and conduct training courses on use of reclaimed water for agricultureal irrigation to replace fresh water supplies (includes public health, hygiene, management and O&amp;M of irrigation netwrork on farm))</t>
  </si>
  <si>
    <t xml:space="preserve">b. Send tender documents to PMU, Announce tender, and complete evaluation and award tender </t>
  </si>
  <si>
    <t>c. Prepare a contrcat and letter to start the wrok</t>
  </si>
  <si>
    <t>c. Venue for training courses</t>
  </si>
  <si>
    <t>d. Materials printing</t>
  </si>
  <si>
    <t xml:space="preserve">Total Activity </t>
  </si>
  <si>
    <t>Excuting Entity's Name: إسم الجهة المنفذة :Water Athourty Jordan(wAJ)</t>
  </si>
  <si>
    <t xml:space="preserve">Project/Sub-Project's Number, Name and Duration: 1.3 Tal El Mantah Wastewater Treatment Plant Wastewater
</t>
  </si>
  <si>
    <t>Activity #1.3.1: Rehabilitation and maintenance of Tal El Mantah WWT Plant including purchasing of spair parts and devices.</t>
  </si>
  <si>
    <t>Task 1.3.1.1 purchase of all needed spair parts and devices</t>
  </si>
  <si>
    <t>a. Send tender documents to PMU, announce tender in newspapers, and complete evaluation and award tender</t>
  </si>
  <si>
    <t>Follow up tender excution</t>
  </si>
  <si>
    <t>Form delivery reception Committee and approve deliverable</t>
  </si>
  <si>
    <t>Prepare official letter to approve payment and send to MoPIC</t>
  </si>
  <si>
    <t>Task 1.3.1.1 sub-total</t>
  </si>
  <si>
    <t>Activity # 1.3.1 Sub-total:</t>
  </si>
  <si>
    <t>Activity #1.3.2: Upgradining/new construction works of the WWTP (such as instaling aeriation tank, paving the tankers lot, receiving tank,sedimntation tanke, blower room…..  etc) including design study and excution.</t>
  </si>
  <si>
    <t>Task 1.3.2.1  Purchase consultant services for designs the civil works of construction and electromechanical works</t>
  </si>
  <si>
    <t>Task 1.3.2.1 sub-total</t>
  </si>
  <si>
    <t>Task 1.3.2.2 Purchase consultant services for supervise the civil works of construction and electromechanical works</t>
  </si>
  <si>
    <t>a. Revise the prepared ToR of the above consultnat to contract consulting company to supervise the civil works by (WAJ)</t>
  </si>
  <si>
    <t>Task 1.3.2.2 sub-total</t>
  </si>
  <si>
    <t>Task 1.3.2.3 Contract a contractor to implement the civil works of construction and electromechanical works</t>
  </si>
  <si>
    <t xml:space="preserve">a. Revise the prepared ToR of the above consultnat to contract a contrcator to  excute the civil works </t>
  </si>
  <si>
    <t>Task 1.3.2.3 sub-total</t>
  </si>
  <si>
    <t>Activity 1.3.2. Sub-total</t>
  </si>
  <si>
    <t>Activity #1.3.3: Evaluation of the quality and suitability of the reuse pilot soil for the future plantation and Installation of irrigation system at the reuse land plot (2019)</t>
  </si>
  <si>
    <t>Activity # 1.3.4 Technical assistance to WUA and local NGOs (including women based NGOS)</t>
  </si>
  <si>
    <t>Training on use of reclaimed water for agricultureal irrigation to replace fresh water supplies (includes public health, hygiene, management and O&amp;M of irrigation netwrork on farm)</t>
  </si>
  <si>
    <t>Activity 1.3.4 sub-total</t>
  </si>
  <si>
    <t>Activity1.3.5  Rehabilitation of  the adjacent building to the WWTP to become a local training center on water and wastewater treatment plants  and  reclamied water irrigation systems (2019)</t>
  </si>
  <si>
    <t>Activity # 1.3.6 P.S: Yearly Operational &amp; Maintenance Cost  for WW reuse filtration, irrigation and pump systems &amp;New Items If Neededمبلغ احتياطي يتم الصرف منه لتغطية اي مستجدات</t>
  </si>
  <si>
    <t>Task 1.3.6.1  Contract a contractor to install a fence around the drying beds</t>
  </si>
  <si>
    <t>a. Prepare a ToR to contract contractor to install a fence around the drying beds</t>
  </si>
  <si>
    <t xml:space="preserve">b. Announce tender, and complete evaluation and award tender </t>
  </si>
  <si>
    <t>f. Prepare official letter to approve deliverable and tied payment</t>
  </si>
  <si>
    <t>Task 1.3.6.1 sub-total</t>
  </si>
  <si>
    <t xml:space="preserve">Task 1.3.6.2  Purchase Health and Safety tools and equipment to be used in the WWTP </t>
  </si>
  <si>
    <t xml:space="preserve">a. Prepare a ToR to contract a vendor to Purchase Health and Safety tools and equipment to be used in the WWTP </t>
  </si>
  <si>
    <t>c. Prepare the contract</t>
  </si>
  <si>
    <t>Task 1.3.6.2 sub-total</t>
  </si>
  <si>
    <t>Activity 1.3.6 sub-total</t>
  </si>
  <si>
    <t xml:space="preserve"> Total Cost  of Year 2018          ( قيمة الموازنة الكلية للعام 2018)   </t>
  </si>
  <si>
    <t xml:space="preserve">Project/Sub-Project's Number, Name and Duration: 1.4 Waste Water Reuse at North Shouneh WWTP
</t>
  </si>
  <si>
    <t>1. Adminstrative Cost including Rewards/Salaries</t>
  </si>
  <si>
    <t>Activity #1.4.1: Using TWW to irrigate and planting the farm near the WWTP in North Shouneh and carry on off-farm preparations (Install the best avilable technology of water filtration system to assist farmers to switch from fresh water irrigation to TWW irrigation)
&amp; 
Activity #1.4.2 Install on-farm irrigation infrastructure for the farm and other farms  arround the vicinity of the pilot farm (for farmers switching to reclaimed water -purple irrigation pipes-) based on success story and lessons learned from pilot farm</t>
  </si>
  <si>
    <t>Task 
 Hire a consulting company to design and prepare two tender documents, one for a contractor to prepare  all needed on-farm activities to prepare the land for the most suitable crops to be irrigated by treated wastewater: preparing the land in terms of plowing, soil enhancement, installing the proper  ON FARM irrigation network (linking with results from TNA Project of MoEnv) and on-farm filters (WATER FILTRATION SYSTEM), a fence and installing monitoring sensors for soil and water parameters, etc. The second tender documents for the off-farm preparations needed: Irrigation system connection (between farm and WWTP); supply parts and maintenance work needed for the WWTP to deliver the treated water to the land</t>
  </si>
  <si>
    <t>a. Prepare a ToR to contract consulting company to design and prepare two tender documents</t>
  </si>
  <si>
    <t>g. Follow deliverable no. 2, invite reception committee and approve deliverable</t>
  </si>
  <si>
    <t>Task#Launching the first contractor's tender and implement to improve farm unit area and irrigation infrastructure, on-farm filters</t>
  </si>
  <si>
    <t>Task  Launch the second contractor's tender and implement to excute  Irrigation system connection (between farm and WWTP); supply parts and maintenance work needed for the WWTP to deliver the treated water to the land</t>
  </si>
  <si>
    <t>Activity #1.4.4 Technical Assistance support (training) of farmers to adapt to new water quality (wastewater) to deal with water quality related issues</t>
  </si>
  <si>
    <t>Activity total</t>
  </si>
  <si>
    <t xml:space="preserve">Excuting Entity's Name: إسم الجهة المنفذة : Jordan Valley Authority (JVA)
</t>
  </si>
  <si>
    <t>Project/Sub-Project's Number, Name and Duration: PROJECT (1.5): Community Resilience and Adaptation to Climate Change Through Water Harvesting Technologies in Poverty Pockets</t>
  </si>
  <si>
    <t>Instructions: Do not enter data into yellow shaded cells; List costs in USD الخانات المظللة تتضمن معادلات جاهزة، لا تضبف اي بيانات اليها</t>
  </si>
  <si>
    <t>Activity #1.5.1: Prepar a ToR for a consultant for design and supervision for the hafira /diversion weir combination project (to do the engineering design and conducting feasibility studies for the site including obtaining needed data (such as rainfall data, areas of agricultural lands, baseflow, flood flow, or any other needed data) in the Khnizerah site and the supervision during construction phase. The consultant should provide full tender documnets for construction phase</t>
  </si>
  <si>
    <t>Task 1.5.1.1: Prepate the ToR and release the tender</t>
  </si>
  <si>
    <t>b. Follow up tender execution as per assignment period in ToR/Contract and follow deliverable no. 1</t>
  </si>
  <si>
    <t>c. Form delivery reception Committee and approve deliverable no. 1</t>
  </si>
  <si>
    <t>d. Prepare official letter to approve deliverable and tied payment (30%) and send to MoPIC to expenditure the payment (by the contractor)</t>
  </si>
  <si>
    <t>b. Follow up tender execution as per assignment period in ToR/Contract and follow deliverable no. 2</t>
  </si>
  <si>
    <t>c. Form delivery reception Committee and approve deliverable no. 2</t>
  </si>
  <si>
    <t>d. Prepare official letter to approve deliverable and tied payment (20%) and send to MoPIC to expenditure the payment (by the contractor)</t>
  </si>
  <si>
    <t>b. Follow up tender execution as per assignment period in ToR/Contract and follow deliverable no. 3</t>
  </si>
  <si>
    <t>c. Form delivery reception Committee and approve deliverable no. 3</t>
  </si>
  <si>
    <t>b. Follow up tender execution as per assignment period in ToR/Contract and follow deliverable no. 4</t>
  </si>
  <si>
    <t>c. Form delivery reception Committee and approve deliverable no. 4</t>
  </si>
  <si>
    <t>d. Prepare official letter to approve deliverable and tied payment (28%) and send to MoPIC to expenditure the payment (by the contractor)</t>
  </si>
  <si>
    <t>d. Prepare official letter to approve final deliverable and tied payment (2%) and send to MoPIC to expenditure the payment (by the contractor)</t>
  </si>
  <si>
    <t>Activity 1.5.1.1 sub-total</t>
  </si>
  <si>
    <t>Activity #1.5.2. The tendering for the construction and supervision of the hafira /diversion weir  which is required for storing base and flood waters during the baseflow/rainy seasons and releasing the water gradually during the winter season when the demand is high (Build reservoirs, called desert dams (water harvesting), to help increase ground water recharge and provide water for pastoral use and assist remote Beduin communities become more resilient to climate change.)</t>
  </si>
  <si>
    <t>Prepare tender letters to be sent to MOPIC</t>
  </si>
  <si>
    <t>Activity # 1.5.2 Sub-total:</t>
  </si>
  <si>
    <t>Activity 1.5.4. Purchase a Mobile lab for water quality monitoring</t>
  </si>
  <si>
    <t>a. Prepare a specifications documents to purchse the Mobile lab for water quality monitoring</t>
  </si>
  <si>
    <t>Activity 1.5.4.1 sub-total</t>
  </si>
  <si>
    <t>. Adminstrative Cost including Rewards/Salaries</t>
  </si>
  <si>
    <r>
      <t xml:space="preserve">Program's Long-term goal: </t>
    </r>
    <r>
      <rPr>
        <i/>
        <sz val="14"/>
        <rFont val="Tahoma"/>
        <family val="2"/>
      </rPr>
      <t>Reduce the impact of climate change on Jordan.</t>
    </r>
  </si>
  <si>
    <r>
      <t xml:space="preserve">Programs' direct objective: </t>
    </r>
    <r>
      <rPr>
        <i/>
        <sz val="14"/>
        <rFont val="Tahoma"/>
        <family val="2"/>
      </rPr>
      <t>Adapt the agricultural sector in Jordan to climate change induced water shortages and stresses on food security through piloting innovative technology transfer, policy support linked to community livelihoods &amp; resilience.</t>
    </r>
  </si>
  <si>
    <r>
      <t xml:space="preserve">Project/Program Component Number &amp; Title:   1. Climate Change Adaptation of Agricultural &amp; Water Sector through Technology Transfer Project                                                          </t>
    </r>
    <r>
      <rPr>
        <sz val="14"/>
        <rFont val="Tahoma"/>
        <family val="2"/>
      </rPr>
      <t xml:space="preserve"> </t>
    </r>
  </si>
  <si>
    <r>
      <t>Excuting Entity's Name: إسم الجهة المنفذة :</t>
    </r>
    <r>
      <rPr>
        <b/>
        <sz val="14"/>
        <color indexed="10"/>
        <rFont val="Tahoma"/>
        <family val="2"/>
      </rPr>
      <t>National Center for Agriculture Research and Extension and NGOs</t>
    </r>
  </si>
  <si>
    <t xml:space="preserve">Project/Sub-Project's Number, Name and Duration: 1.6  Extending Permaculture Design and Technologies in Jordan Valley and Beyond  ''  </t>
  </si>
  <si>
    <t xml:space="preserve">Total $
  Dollarالتكلفة الكلية </t>
  </si>
  <si>
    <t>Cost Share Contribution $
مساهمة الجهة المستفيدة</t>
  </si>
  <si>
    <t>MoPIC's Adaptation Fund Contribution $
مساهمة البرنامج (قيمة المنحة)</t>
  </si>
  <si>
    <t>Activity #1.6.1  Design and Establishment of 2 pilot area of permaculture design one for the middle and North JV (Sharhabeel Stations in the North of JV owned by NCARE) and one for the  Ghor Alsafi/ Alsafi Station or Khnezera-private site  (the same site for project 1.5)</t>
  </si>
  <si>
    <t xml:space="preserve">Task # 1.6.1.1  Prepare the TOR and a contract for a local consultnat (solar system) and international consultant for design and establishment  of 2 pilot permaculture sites </t>
  </si>
  <si>
    <t>a. Frequent meetings with all stakeholders  national scientists,  and pioneer farmers in organic sector,  to determine target areas are fit to Permaculture Design. targets farmers and  training needs,</t>
  </si>
  <si>
    <t xml:space="preserve">b. Organize two inception workshops for different stakholders in the two target areas </t>
  </si>
  <si>
    <t xml:space="preserve">c. Prepare a TOR and a contrcat for an individual international consultant  to form a team with national consultnats (the later to cover the landscaping and solar energy components)  for designing and preparing tender documnts including all materilas and civil works needed for local contractors to  establish the 2 pilot permaculture sites </t>
  </si>
  <si>
    <t xml:space="preserve">Revise the ToR because the tenders committee decided to re-advertise the tender </t>
  </si>
  <si>
    <t>d.  Follow up tender execution as per assignment period in ToR/Contract and follow deliverable no. 1 (design)</t>
  </si>
  <si>
    <t>Task # 1.6.1.1 sub-total</t>
  </si>
  <si>
    <t xml:space="preserve">Task # 1.6.1.2  contract a contractor to establish 2 pilot permaculture sites </t>
  </si>
  <si>
    <t>review the ToR which submitted by the consultant to contract for a contractor  for supplying the materilas and excuting the design of the two permaculture sites including all  civil works needed for the 2 pilot permaculture sites</t>
  </si>
  <si>
    <t>Task # 1.6.1.2 sub-total</t>
  </si>
  <si>
    <t>Task # 1.6.1.3:  Establish a permaculture national taskforce/team (trainee) based on experince from the two pilot sites who will  be trained during the implementation of the two sites  to lateron in turn ransfer  knowledge to their otehr sites, associates, families and communities  of permaculture technology.</t>
  </si>
  <si>
    <t>Create the list</t>
  </si>
  <si>
    <t>Task # 1.6.1.3 sub-total</t>
  </si>
  <si>
    <t>Activity # 1.6.1 Sub-total:</t>
  </si>
  <si>
    <t>Activity 1.6.2. Training on permaculture related concepts and subjects (awareness raising)/course duration‖ 5 days‖ Cost of course per person (400JD) there will be 17 participants, Three courses will be given in first year for local stakeholders and one training outside  Jordan.</t>
  </si>
  <si>
    <t>Task# 1.6.2.1 contract a local trainers to train 20 participants, Three courses will be given in first year for local stakeholders and one training out side  Jordan.</t>
  </si>
  <si>
    <t>a. Prepare TOR and the contract for local trainers to train 20 participants, Three courses will be given in first year for local stakeholders and one training out side  Jordan.</t>
  </si>
  <si>
    <t>Task 1.6.2.1 sub-total</t>
  </si>
  <si>
    <t>Activity 1.6.7 Infrastructure at NCARE to support the activities (purchasing needed equipment’s and lab rehabilitation)</t>
  </si>
  <si>
    <t xml:space="preserve">Cold Store @ &amp; 4 °c
Cold store Copeland Include installation&amp; Shipping
</t>
  </si>
  <si>
    <t xml:space="preserve">device </t>
  </si>
  <si>
    <t xml:space="preserve">number of device </t>
  </si>
  <si>
    <t xml:space="preserve">        Door Accessories    </t>
  </si>
  <si>
    <t>number of device</t>
  </si>
  <si>
    <t xml:space="preserve"> Hinged door lock (4)
 Mortise lock ( normal latch)
  Cylinder collar in stainless steel with invisible fastening.
</t>
  </si>
  <si>
    <t>Interlock system for hinged doors with hand operation (3)</t>
  </si>
  <si>
    <t>Interlock system for hinged doors with automatic door drive</t>
  </si>
  <si>
    <t xml:space="preserve">machine </t>
  </si>
  <si>
    <t>number of machine</t>
  </si>
  <si>
    <t>Fail Unlocked Electric Strike for hinged doors 4</t>
  </si>
  <si>
    <t xml:space="preserve">SPS Control
Control and management of 4 interlocking hinged doors.
</t>
  </si>
  <si>
    <t>Additional price for round inspection window, diameter 400 mm in the door. 4</t>
  </si>
  <si>
    <t xml:space="preserve">number of machine </t>
  </si>
  <si>
    <t xml:space="preserve">Metal Ceiling </t>
  </si>
  <si>
    <t xml:space="preserve">unite </t>
  </si>
  <si>
    <t>Substructure for metal coffered ceiling " OT " height of suspension variable from 200 – 1500 mm fastening base is reinforced concrete 42M2</t>
  </si>
  <si>
    <t>Metal coffered ceiling " OT "42M2</t>
  </si>
  <si>
    <t>42 m2</t>
  </si>
  <si>
    <t>Cutout for ceiling light 12</t>
  </si>
  <si>
    <t>Cut out for air conditioning outlets 2</t>
  </si>
  <si>
    <t>Lighting, Clean Room Illuminators</t>
  </si>
  <si>
    <t>Clean room built in illuminator L 1250 with LED lighting unit 12</t>
  </si>
  <si>
    <t>Working – Bench with Drawer at R3 Area</t>
  </si>
  <si>
    <t xml:space="preserve">shipping cost </t>
  </si>
  <si>
    <t>Composting Unit</t>
  </si>
  <si>
    <t>Activity 1.6.7 sub-total</t>
  </si>
  <si>
    <t>Project's Activities cost</t>
  </si>
  <si>
    <t>Admin cost total:</t>
  </si>
  <si>
    <t>Total  Cost</t>
  </si>
  <si>
    <r>
      <t xml:space="preserve">Program's Long-term goal: </t>
    </r>
    <r>
      <rPr>
        <sz val="12"/>
        <rFont val="Tahoma"/>
        <family val="2"/>
      </rPr>
      <t>Reduce the impact of climate change on Jordan.</t>
    </r>
  </si>
  <si>
    <r>
      <t xml:space="preserve">Programs' direct objective: </t>
    </r>
    <r>
      <rPr>
        <sz val="12"/>
        <rFont val="Tahoma"/>
        <family val="2"/>
      </rPr>
      <t>Adapt the agricultural sector in Jordan to climate change induced water shortages and stresses on food security through piloting innovative technology transfer, policy support linked to community livelihoods &amp; resilience.</t>
    </r>
  </si>
  <si>
    <t xml:space="preserve">Project/Sub-Project's Number, Name and Duration: PROJECT (2.1): Strengthening the Capacities of Poor&amp; Remote Communities to Better Adapt to Climate Change Adverse Impacts (At the Four Geographical Zones of the Jordan Valley and Wadi Mousa)  
</t>
  </si>
  <si>
    <t>1. Rewards/Salaries (List names and titles of all positions involved in implementation)الرواتب (يجب ادراج الاسم والمسمى الوظيفي للأشخاص المنفذين للمشروع)</t>
  </si>
  <si>
    <t>Project Focal Point</t>
  </si>
  <si>
    <t>month</t>
  </si>
  <si>
    <t>number of months</t>
  </si>
  <si>
    <t>Admin and technical assistant</t>
  </si>
  <si>
    <t>Project Senior Superviser</t>
  </si>
  <si>
    <t>Sub-total:</t>
  </si>
  <si>
    <t>Fringe مزايا الموظفين</t>
  </si>
  <si>
    <t>a. Social Security/الضمان الاجتماعي</t>
  </si>
  <si>
    <t>Total Fringe</t>
  </si>
  <si>
    <t>Total Salaries:</t>
  </si>
  <si>
    <t xml:space="preserve">2. Other Direct Costs المصاريف المباشرة الأخرى </t>
  </si>
  <si>
    <t>a. Office Rent/الإيجار</t>
  </si>
  <si>
    <t>b. Office Utilities/ خدمات المكتب (Fuel, Beverages &amp; miscellaneous)</t>
  </si>
  <si>
    <t>c. Communications/اتصالات</t>
  </si>
  <si>
    <t>d. Office Stationary and Supplies/قرطاسية ومستلزمات المكتب</t>
  </si>
  <si>
    <t>Other Costs Sub-total:</t>
  </si>
  <si>
    <t>3.  Furniture and Equipment's المعدات والأثاث</t>
  </si>
  <si>
    <t>a. Laptop for Coordinator</t>
  </si>
  <si>
    <t>b. Laptop for Accountant</t>
  </si>
  <si>
    <t>c. Filing Cabient and chair</t>
  </si>
  <si>
    <t>d. 4 in one printer</t>
  </si>
  <si>
    <t>e. Intuit QuickBooks Premier 2017 1</t>
  </si>
  <si>
    <t>f. QuickBooks Full Training, 20Hrs</t>
  </si>
  <si>
    <t>e. Server (IBM Server X3100 M5)</t>
  </si>
  <si>
    <t>Furniture Sub-total:</t>
  </si>
  <si>
    <t>Activity 2.1.1: Project Inception</t>
  </si>
  <si>
    <t>T1.1: Desk review for the purpose of selecting of the study Areas -3 in Jordan valley and 1 in wadi Mousa (Review poverty pocket report  as well as reviewing of agriculture annual report to identify farming styles and cropping patterns)</t>
  </si>
  <si>
    <t>day</t>
  </si>
  <si>
    <t>number of days</t>
  </si>
  <si>
    <t>T 1.2: Hold a launching workshop for all stakeholders and key beneficiary groups</t>
  </si>
  <si>
    <t>T 1.3: Prepare an inception report with a detailed action plan</t>
  </si>
  <si>
    <t>Deliverable D1: Inception report</t>
  </si>
  <si>
    <t>Activity 2.1.2:  Situation Analysis and Stakeholder Analysis</t>
  </si>
  <si>
    <t xml:space="preserve">T 2.1: Desk review to assess the situation at the selected areas and Prepare factsheets related to the study areas main parameters </t>
  </si>
  <si>
    <t xml:space="preserve">T 2.2: Identification of key stakeholders and preparation of a brief report that includes stakeholder analysis </t>
  </si>
  <si>
    <t>T 2.3: Field visits for the 4 study areas and selection of potential CBOs</t>
  </si>
  <si>
    <t xml:space="preserve">T 2.4: Prepare MoUs with the key stakeholders to gurantee smooth implimentation </t>
  </si>
  <si>
    <t>Deliverable D2: factsheets (that will include vulnerablity assessment and baseline) and MoUS (with key stakeholders)</t>
  </si>
  <si>
    <t>Activity 2.1.3: Learning seminars: 4 introductory seminars for the CBOs explaining the science of climate change (CC) and main adverse impacts as well as adaptation measures.</t>
  </si>
  <si>
    <t>T 3.1: Design a survey to assess knowledge of CBOs that is related to climate change and CC adaptation. The survey will include as well general information for the database)</t>
  </si>
  <si>
    <t>T 3.2: Preparation of material for the training of trainers (TOT) to be made publicly available for download afterwards using website for the project</t>
  </si>
  <si>
    <t>T 3.3: Delivering of the 4 seminars (and Announcing during the seminars the database and the SMS system and including questions to have feedback how can we maximize benefit of the system)</t>
  </si>
  <si>
    <t xml:space="preserve">T 3.4: Evaluation survey to assess the impact of the seminars </t>
  </si>
  <si>
    <t>Deliverable D3: Events report (that will include: cc  CBOs knowledge assessment, delivering of events and evaluation of seminars impact)</t>
  </si>
  <si>
    <t>Activity 2.1.4: Workshops for farmers: hold 8 workshops (two in each region) will be delivered by the CBOs (under the supervision of the project team) giving them tools to better adapt to climate change adverse impacts on agriculture activities</t>
  </si>
  <si>
    <r>
      <t>T</t>
    </r>
    <r>
      <rPr>
        <sz val="10"/>
        <color indexed="8"/>
        <rFont val="Calibri"/>
        <family val="2"/>
      </rPr>
      <t xml:space="preserve"> 4.1: </t>
    </r>
    <r>
      <rPr>
        <sz val="10"/>
        <rFont val="Calibri"/>
        <family val="2"/>
      </rPr>
      <t>Design a survey to assess knowledge of farmers that is related to climate change and CC adaptation.</t>
    </r>
  </si>
  <si>
    <t>T 4.2: Preparation of material with the CBOs  (the training to be made publicly available for download afterwards using website for the project)</t>
  </si>
  <si>
    <t>T 4.3: Delivering of the 8 sessions by the CBOs (and announcing during the seminars the database and the SMS system and including questions to have feedback how can we maximize benefit of the system)</t>
  </si>
  <si>
    <r>
      <t>T</t>
    </r>
    <r>
      <rPr>
        <sz val="10"/>
        <color indexed="8"/>
        <rFont val="Calibri"/>
        <family val="2"/>
      </rPr>
      <t xml:space="preserve"> 4.4: </t>
    </r>
    <r>
      <rPr>
        <sz val="10"/>
        <rFont val="Calibri"/>
        <family val="2"/>
      </rPr>
      <t xml:space="preserve">Evaluation survey to assess the impact the seminars had on awareness </t>
    </r>
  </si>
  <si>
    <t>Deliverable D4: Events report  (that will include: cc  farmers knowledge assessment, delivering of events and evaluation of sessions impact)</t>
  </si>
  <si>
    <t>Activity 2.1.5: Promote wastewater (ww) reuse and adaptation to climate change measures: Promote several adaptive agriculture practices that will help farmers maximize their production</t>
  </si>
  <si>
    <r>
      <t xml:space="preserve">Task 5.1: </t>
    </r>
    <r>
      <rPr>
        <sz val="12"/>
        <rFont val="Calibri"/>
        <family val="2"/>
      </rPr>
      <t>Create a baseline for the current situation on each study area.</t>
    </r>
  </si>
  <si>
    <r>
      <t xml:space="preserve">Task 5.2: </t>
    </r>
    <r>
      <rPr>
        <sz val="12"/>
        <rFont val="Calibri"/>
        <family val="2"/>
      </rPr>
      <t>Identify one to two adaptive measures to be implemented as appropriate in each study area by farmers to be used as peer to peer extension tool.</t>
    </r>
  </si>
  <si>
    <r>
      <t xml:space="preserve">Task 5.3: </t>
    </r>
    <r>
      <rPr>
        <sz val="12"/>
        <rFont val="Calibri"/>
        <family val="2"/>
      </rPr>
      <t>Implement the measure(s) with the support of CBOs</t>
    </r>
  </si>
  <si>
    <r>
      <t xml:space="preserve">Task 5.4: </t>
    </r>
    <r>
      <rPr>
        <sz val="12"/>
        <rFont val="Calibri"/>
        <family val="2"/>
      </rPr>
      <t>Monitor, report and verify the outcomes of each measure: After implementation analysis to assess and showcase the impact of each measure</t>
    </r>
  </si>
  <si>
    <r>
      <t xml:space="preserve">Task 5.5: </t>
    </r>
    <r>
      <rPr>
        <sz val="12"/>
        <rFont val="Calibri"/>
        <family val="2"/>
      </rPr>
      <t>Reporting all showcases measures and their outcomes.</t>
    </r>
  </si>
  <si>
    <t xml:space="preserve">Deliverable D5: Measures MRV report                                     </t>
  </si>
  <si>
    <t>Activity 2.1.6: Using Information and Communication Technology (ICT) tools to empower farmers of Poor &amp; Remote Communities to Better Adapt to Climate Change Adverse Impacts (ICT TOOLS: WEB PORTAL &amp; SMS INFORMATIVE SYSTEM)</t>
  </si>
  <si>
    <t xml:space="preserve">Infrastructure preparation phase </t>
  </si>
  <si>
    <t>Deliverable D6:  (Infrastructure Requirenments and needed servers, Infrastructure Topology Diagram)</t>
  </si>
  <si>
    <t xml:space="preserve">Analysis and Design phase </t>
  </si>
  <si>
    <t xml:space="preserve">Deliverable D7: Analysis Dcument for the Portal and SMS awarness campaigns
+ actual creation of the system database according to the available data, of farmers and agriculture CBOs, parameters, best practices to be used by the SMS system and web portal </t>
  </si>
  <si>
    <t xml:space="preserve">Implementation phase </t>
  </si>
  <si>
    <t xml:space="preserve">Deliverable D8: Administrator Developed Portal including SMS template management Screen and Farmer and CBO’s Developed Portal  + SMS informative messaging system and Deployment on server  </t>
  </si>
  <si>
    <t>Activity Subtotal (D6, D7, D8)</t>
  </si>
  <si>
    <t>Activity 2.1.7: Project Management</t>
  </si>
  <si>
    <t xml:space="preserve">Task 7.1: Monitoring and Evaluation </t>
  </si>
  <si>
    <t>Task 7.2: Admin and Financial follow up</t>
  </si>
  <si>
    <t>Deliverable D10:  Admin and financial follow up (salaries)</t>
  </si>
  <si>
    <t>Project/Sub-Project's Number, Name and Duration: (2.2): Using ICT as an enabling tool for more effective climate change adaptation and development programmes</t>
  </si>
  <si>
    <t>Activity 2.2.1: Project Inception</t>
  </si>
  <si>
    <t>Activity 2.2.2:  Situation Analysis and Stakeholder Analysis</t>
  </si>
  <si>
    <t>Activity 2.2.3: Using Information and Communication Technology (ICT) tools to empower farmers of Poor &amp; Remote Communities to Better Adapt to Climate Change Adverse Impacts (ICT TOOLS: WEB PORTAL &amp; SMS INFORMATIVE SYSTEM)</t>
  </si>
  <si>
    <t xml:space="preserve">Deliverable D3: (Infrastructure Requirenments and needed servers, defined input/output, define needed licences, infrastructure Topology Diagram, Hosting Plan)              </t>
  </si>
  <si>
    <t xml:space="preserve">Deliverable  D4: Analysis Document including use cases and use case model </t>
  </si>
  <si>
    <t>Deliverable D5: Built Database + Screen layout “image mobile layouts”</t>
  </si>
  <si>
    <t>Implementation phase and Mobile Application for early warning system-Android</t>
  </si>
  <si>
    <t xml:space="preserve">Deliverable D6:  Guest and Registered users Developed Portal  including home and main pages </t>
  </si>
  <si>
    <t xml:space="preserve">Deliverable D7: Administrator Developed Portal including  needed screen layout and search screen for result parameters, and managements for users, lookups, news, SMS messaging, and document and Deployment on server  </t>
  </si>
  <si>
    <t>Deliverable D8: Native Android Mobile Interface for farmers’ inquiry about certain parameters of concern and warning system + 2 way SMS.</t>
  </si>
  <si>
    <t>Activity 2.2.4: Learning seminars: 4 introductory seminars for the CBOs and farmers explaining the early warning system</t>
  </si>
  <si>
    <t>Activity 2.2.5: Project Management</t>
  </si>
  <si>
    <t xml:space="preserve">Task 5.1: Monitoring and Evaluation </t>
  </si>
  <si>
    <t>Task 5.2: Admin and Financial follow up</t>
  </si>
  <si>
    <t xml:space="preserve">Project/Sub-Project's Number, Name and Duration: 2.3 Jordan Valley Water Sustainability and Agribusiness Competitiveness إستدامة المياه في وادي الأردن والقدرة التنافسية للأعمال التجارية الزراعية </t>
  </si>
  <si>
    <t>Activity  2.3.1.1. Creation of  A unit for handling Green Agribusiness (Green Agribusiness Unit/or Green Economy Division) seated at NCARE Headquarter to work in coordination  with JVWF and establish an Agribusiness Committee run by the established Unit (Secretary for the Committee) and organizing meetings/focus group meetings  for the agribusiness commitee and meetings for Green Agribusiness Unit.</t>
  </si>
  <si>
    <t>Task # 2.3.1.1.1  Organize a meeting with NCARE Management to take approval on the new Green Agribusiness unit and allocate staff</t>
  </si>
  <si>
    <t>Task # 2.3.1.1.1 Subtotal</t>
  </si>
  <si>
    <t>Task # 2.3.1.1.2 Find the room to host the new Agribuisness unit</t>
  </si>
  <si>
    <t>a. Setting the room (decoration, paint)</t>
  </si>
  <si>
    <t>b. buy door sign and busniess cards</t>
  </si>
  <si>
    <t>Task #2.3.1.1.2 Subtotal</t>
  </si>
  <si>
    <t>Task # 2.3.1.1.3  Establish the Agribusiness Committee run by the established Green Agribuisness Unit (Secretary for the Committee) and consult with all expected stakeholders for  nomination &amp; establishing the Agribusinuse Commitee from responsible Governance &amp; Agribusiness partners (NCARE ;MOA, JV; Greater Amman Municipality (GAM); JEPA; Food and Drug Administration  (FDA); Jordan Valley Farmers Union (JVFU); Jordan Valley Authority (JVA) ; 4 representatives from WUAs; chemical residue analysis Lab; Transporting Agency; Ministry of Transportation (MOT); Agri Materials traders Assocoiation; QAA or Airport Operator; Royal wing Airline; Agri materials traders ;  association Agri- Engineer association</t>
  </si>
  <si>
    <t>a. Preparing covering letters to the stakeholders for  nomination &amp; establishing the Agribusinuse Commitee</t>
  </si>
  <si>
    <t>b. Introductory  Meetings with Water Use Associations:(WUAs) members to introduce the project (including fuel and hospitality cost)</t>
  </si>
  <si>
    <t xml:space="preserve">c. Finalizing the establishment of Ad hoc committee </t>
  </si>
  <si>
    <t>e. Organize an Inception/Launching Workshop of the project</t>
  </si>
  <si>
    <t>Task #2.3.1.1.3 sub-total</t>
  </si>
  <si>
    <t xml:space="preserve">Task# 2.3.1.1.4-Develop a ToR/Mandate for the Agribuiness Committee and disccuss with memebrs and Setup Regular  Meeting Platform </t>
  </si>
  <si>
    <t>a. Prepare the ToR to come up with the Mandate for the Agribuiness Committee</t>
  </si>
  <si>
    <t>b. Perdiam/ Incentives or Transportation cost to members of committee</t>
  </si>
  <si>
    <t>Task #2.3.1.1.4 Subtotal</t>
  </si>
  <si>
    <r>
      <rPr>
        <b/>
        <sz val="14"/>
        <color indexed="8"/>
        <rFont val="Arial"/>
        <family val="2"/>
      </rPr>
      <t>T</t>
    </r>
    <r>
      <rPr>
        <b/>
        <sz val="14"/>
        <color indexed="8"/>
        <rFont val="Tahoma"/>
        <family val="2"/>
      </rPr>
      <t>ask#2.3.1.1.5: Organize a dedicated workshop for  b</t>
    </r>
    <r>
      <rPr>
        <b/>
        <sz val="14"/>
        <rFont val="Tahoma"/>
        <family val="2"/>
      </rPr>
      <t xml:space="preserve">rainstorming and  identifying the bottlenecks of central market trading; food &amp; produce supply chain analysis; Define the main obstacles &amp; difficulties; determine the priorities; targeting groups &amp; setup the way of working; </t>
    </r>
  </si>
  <si>
    <t>a. Organising the workshop (contacting the attendees, inviting the speakers)</t>
  </si>
  <si>
    <t xml:space="preserve">b .Cost of venue and lunch  </t>
  </si>
  <si>
    <t>c. cost of invited speakers</t>
  </si>
  <si>
    <t>Task #2.3.1.1.5. Subtotal</t>
  </si>
  <si>
    <r>
      <rPr>
        <b/>
        <sz val="14"/>
        <color theme="1"/>
        <rFont val="Tahoma"/>
        <family val="2"/>
      </rPr>
      <t>Task #2.3.1.1.6</t>
    </r>
    <r>
      <rPr>
        <b/>
        <sz val="14"/>
        <color indexed="8"/>
        <rFont val="Tahoma"/>
        <family val="2"/>
      </rPr>
      <t xml:space="preserve"> Conducting a Survey to study and analyze Amman Central Market</t>
    </r>
    <r>
      <rPr>
        <b/>
        <sz val="12"/>
        <color indexed="8"/>
        <rFont val="Tahoma"/>
        <family val="2"/>
      </rPr>
      <t xml:space="preserve">
   </t>
    </r>
    <r>
      <rPr>
        <sz val="11"/>
        <rFont val="Tahoma"/>
        <family val="2"/>
      </rPr>
      <t xml:space="preserve">
  </t>
    </r>
  </si>
  <si>
    <t>a. purchasing the tablets for surveys</t>
  </si>
  <si>
    <t>b. Nominating a team for designing the survey (4 experts from NCARE)</t>
  </si>
  <si>
    <t xml:space="preserve">c.conduct the survey </t>
  </si>
  <si>
    <t xml:space="preserve">d. data cleaning and entry </t>
  </si>
  <si>
    <t>e. Dada analyses and reporting</t>
  </si>
  <si>
    <t>Task #2.3.1.1.6 Subtotal</t>
  </si>
  <si>
    <r>
      <t xml:space="preserve"> </t>
    </r>
    <r>
      <rPr>
        <b/>
        <sz val="14"/>
        <color theme="1"/>
        <rFont val="Tahoma"/>
        <family val="2"/>
      </rPr>
      <t xml:space="preserve">Task#2.3.1.1.7 Conducting a Survey to study and analyze Food &amp; Produce value chain: 
</t>
    </r>
  </si>
  <si>
    <t>a. Nominating a  team for designing the survey (4 experts from NCARE) + (designing the questionnaire)</t>
  </si>
  <si>
    <t xml:space="preserve">b.conducting the survey </t>
  </si>
  <si>
    <t xml:space="preserve">c. data cleaning and entry </t>
  </si>
  <si>
    <t>d. Data analyses and reporting and recommendations</t>
  </si>
  <si>
    <t>Task#2.3.1.1.7. Subtotal</t>
  </si>
  <si>
    <t xml:space="preserve"> Task#2.3.1.1.8.- Organizning a descussion/consultation workshop with exporters
</t>
  </si>
  <si>
    <t>a. Organizing the Workshop</t>
  </si>
  <si>
    <t>b. Perdiam/ Incentives for preparing workshops' reports</t>
  </si>
  <si>
    <t>Task #2.3.1.1.8. Subtotal</t>
  </si>
  <si>
    <r>
      <t xml:space="preserve"> </t>
    </r>
    <r>
      <rPr>
        <b/>
        <sz val="14"/>
        <rFont val="Tahoma"/>
        <family val="2"/>
      </rPr>
      <t xml:space="preserve">Task  #2.3.1.1.9.Organize national workshops to present the </t>
    </r>
    <r>
      <rPr>
        <b/>
        <sz val="14"/>
        <color indexed="8"/>
        <rFont val="Tahoma"/>
        <family val="2"/>
      </rPr>
      <t>surveys' outcomes and</t>
    </r>
    <r>
      <rPr>
        <b/>
        <sz val="14"/>
        <rFont val="Tahoma"/>
        <family val="2"/>
      </rPr>
      <t xml:space="preserve"> recommendations</t>
    </r>
    <r>
      <rPr>
        <sz val="14"/>
        <rFont val="Tahoma"/>
        <family val="2"/>
      </rPr>
      <t xml:space="preserve">
   </t>
    </r>
  </si>
  <si>
    <t>Task #2.3.1.1.9.Subtotal</t>
  </si>
  <si>
    <t>Activity # 2.3.1.1.  Sub-total:</t>
  </si>
  <si>
    <t>Activity# 2.3.1.2. Developing a government guarantee mechanism of Airfreight space for produce exports through conducting three studies on (1) Farmer's situation analysis, (2) Airfreight involved workforce, (3) Operator for airports (2019)</t>
  </si>
  <si>
    <r>
      <rPr>
        <b/>
        <sz val="14"/>
        <color theme="1"/>
        <rFont val="Tahoma"/>
        <family val="2"/>
      </rPr>
      <t xml:space="preserve">  Task # 2.3.1.2</t>
    </r>
    <r>
      <rPr>
        <b/>
        <sz val="14"/>
        <color indexed="8"/>
        <rFont val="Tahoma"/>
        <family val="2"/>
      </rPr>
      <t>.I Conduct the  Farmer's situation analysis survey</t>
    </r>
  </si>
  <si>
    <t>a.Nominating a team for designing the survey (4 experts from NCARE)</t>
  </si>
  <si>
    <t>b.conducting the survey (awards)</t>
  </si>
  <si>
    <t>Task #2.3.1.2.1 Subtotal</t>
  </si>
  <si>
    <t xml:space="preserve">  Task# 2.3.1.2.2. Conduct the Operator for airports  survey</t>
  </si>
  <si>
    <t>e. Data analyses and reporting and recommendations</t>
  </si>
  <si>
    <t>Task2.3.1.2.4 Subtotal</t>
  </si>
  <si>
    <t xml:space="preserve">Activity 2.3.1.3. Provide Technical assistance through  NCARE- Extension Services with emphasis on  the addressed needs of Agribusiness in JV;  the Good Agricultural Practices (GAP) including harvesting activities, transportation, cold chain management, and socio-economics activities.  </t>
  </si>
  <si>
    <t>a. consultant/Trainer/Mentor (NAME/ TOPIC)/مستشار، مدرب</t>
  </si>
  <si>
    <t>Topic</t>
  </si>
  <si>
    <t>b. Transportation /مواصلات</t>
  </si>
  <si>
    <t>Task #2.3.1.2.2 Subtotal</t>
  </si>
  <si>
    <r>
      <rPr>
        <b/>
        <sz val="14"/>
        <color theme="1"/>
        <rFont val="Tahoma"/>
        <family val="2"/>
      </rPr>
      <t>Task#2.3.1.2</t>
    </r>
    <r>
      <rPr>
        <b/>
        <sz val="14"/>
        <color indexed="8"/>
        <rFont val="Tahoma"/>
        <family val="2"/>
      </rPr>
      <t>.3 Conduct the Operator for airports  survey</t>
    </r>
  </si>
  <si>
    <t>Task #2.3.1.2.3 Subtotal</t>
  </si>
  <si>
    <t>Activity # 2.3.1.2.  Sub-total:</t>
  </si>
  <si>
    <t xml:space="preserve">Activity #2.3.1.3 The expansion and support of an "Agricultural Risk Management Fund" </t>
  </si>
  <si>
    <t xml:space="preserve">Task # 2.3.1.3.1 Hold a meeting with the General Manger of the ARMF </t>
  </si>
  <si>
    <t>Task #2.3.1.3.1 Subtotal</t>
  </si>
  <si>
    <t xml:space="preserve">Task #2.3.1.3.2. Conduct an Actuarial study for an insurance of the company of ARMF </t>
  </si>
  <si>
    <t xml:space="preserve">a. Hire a consultnat to conduct the Actuarial study for an insurance of the company of ARMF </t>
  </si>
  <si>
    <t>c. stationary &amp; materials/مواد وقرطاسية</t>
  </si>
  <si>
    <t>Task# 2.3.1.3.2 Subtotal</t>
  </si>
  <si>
    <t>Activity # 2.3.1.3.  Sub-total:</t>
  </si>
  <si>
    <t>Activity #2.3.1.4. Increase technical assistance through  NCARE- Extension Services with emphasis on  the addressed needs of Agribusiness in JV;  the Good Agricultural Practices (GAP) including harvesting activities, transportation, cold chain management, and socio-economics activities.</t>
  </si>
  <si>
    <t xml:space="preserve">Task # 2.3.1.4.1- Conduct trainers need analyses for the Extension Agnets mainly on Agribusiness and the Good Agricultural Practices (GAP) including harvesting activities, transportation, cold chain management, and socio-economics activities.  </t>
  </si>
  <si>
    <t>d.  Follow up tender execution as per assignment period in ToR/Contract and follow deliverable no. 1 (Training outline)</t>
  </si>
  <si>
    <t>d.  Follow up tender execution as per assignment period in ToR/Contract and follow deliverable no. 2 (Conducting the training)</t>
  </si>
  <si>
    <t>d.  Follow up tender execution as per assignment period in ToR/Contract and follow deliverable no. 3 (Reports)</t>
  </si>
  <si>
    <t>e. Form delivery reception committee and approve deliverable no. 3</t>
  </si>
  <si>
    <t>Task #2.3.1.4.1 Subtotal</t>
  </si>
  <si>
    <t>Task #2.3.1.4. 2. Implementation of traning action plan for  Agribusiness and the Good Agricultural Practices (GAP) as well as Sustaianble Agriculture</t>
  </si>
  <si>
    <t>a. Conduct multi criteria analysis and descusion to rank top priority topics for each identified traning topic</t>
  </si>
  <si>
    <t xml:space="preserve">b.Develop ToRs for the consultnats/trainers of trainee (ToT) to develop their manuals and deliver the traning </t>
  </si>
  <si>
    <t xml:space="preserve">c. cost of logistices, venue, accomodation, </t>
  </si>
  <si>
    <t>d. pier deim for trainees</t>
  </si>
  <si>
    <t xml:space="preserve">e . Printing materials </t>
  </si>
  <si>
    <t>Task #2.3.1.4.2. Subtotal</t>
  </si>
  <si>
    <t>Activity # 2.3.1.4.  Sub-total:</t>
  </si>
  <si>
    <t>Activity#   2.3.1.5. Deployment of advanced innovative irrigation methods (such as such Drip or Subsurface Irrigation--linking with TNA Project's ready actions and activities)</t>
  </si>
  <si>
    <t>Task #2.3.1.5.1 Organize a small workshop to conduct a MCA to select farms for deploying innovative irrigation methods</t>
  </si>
  <si>
    <t>Task #2.3.1.5.1 Subtotal</t>
  </si>
  <si>
    <t>Task #2.3.1.5.2 supply materials for upgrading irrigation systems at selected farms</t>
  </si>
  <si>
    <t>a. prepare a ToR for a contrcator to supply materials for upgrading irrigation systems at selected farms</t>
  </si>
  <si>
    <t>g.  Follow up tender execution as per assignment period in ToR/Contract and follow deliverable no. 2 (implementation)</t>
  </si>
  <si>
    <t>h. Form delivery reception committee and approve deliverable no. 2</t>
  </si>
  <si>
    <t>i. Prepare official letter to approve deliverable and tied payment and send to MoPIC to expenditure the payment</t>
  </si>
  <si>
    <t>j.  Follow up tender execution as per assignment period in ToR/Contract and follow deliverable no. 3 (final stage)</t>
  </si>
  <si>
    <t>k. Form delivery reception committee and approve deliverable no. 3</t>
  </si>
  <si>
    <t>l. Prepare official letter to approve deliverable and tied payment and send to MoPIC to expenditure the payment</t>
  </si>
  <si>
    <t>Task #2.3.1.5.2 Subtotal</t>
  </si>
  <si>
    <t>Task #2.3.1.5.3 Conduct awarness campagin for raising awarness on fertigation methods</t>
  </si>
  <si>
    <t>Task #2.3.1.5.3 Subtotal</t>
  </si>
  <si>
    <t>Task #2.3.1.5.4 supply fertigation units to new selected number of farms not using fertigation</t>
  </si>
  <si>
    <t>a. Develop a ToR for a contrcator to supply fertigation units to new selected number of farms not using fertigation</t>
  </si>
  <si>
    <t>Task #2.3.1.5.4 Subtotal</t>
  </si>
  <si>
    <t>Task #2.3.1.5.5   Install a demo high-tech farm to demosnatre all above technologies</t>
  </si>
  <si>
    <t xml:space="preserve">a. develop a ToR for a contrcator to install a demo high-tech farm to demosnatre all above technologies (drip irrigation, fertigatuon, renewable energy, hyrdoponic </t>
  </si>
  <si>
    <t>Task #2.3.1.5.5 Subtotal</t>
  </si>
  <si>
    <t>Activity # 2.3.1.5.  Sub-total:</t>
  </si>
  <si>
    <t xml:space="preserve">Activity  # 2.3.1.6. Manage the process of conducting projects needs assessments, setting proposal selection criteria /manage the process of proposal prioretizing (design the multi criteria analyses MCA template) and perform feasibilities studies for top priority reform proposals resulting from involvment and descusions of Agribusiness Comittee and JVWF (outcomes of 4 sub-committees' proposals) max 10 proposals covering all regions. (Depends on activating the JVWF) (including in partivular  Study the feasibility of  establishing regional grading, packing and cold storage facilities </t>
  </si>
  <si>
    <r>
      <t>Task 2.3.1.6.1 Coordinate with JVA to re-activate the  JVWF to start the process of policy reform utilizing the JVWF</t>
    </r>
    <r>
      <rPr>
        <sz val="14"/>
        <rFont val="Tahoma"/>
        <family val="2"/>
      </rPr>
      <t xml:space="preserve">
</t>
    </r>
  </si>
  <si>
    <t>a. Organize a meeting for the newly re-activated JVWF to present the project and its goals and relation between the project and JVWF</t>
  </si>
  <si>
    <t>b.Organize a meeting for the newly re-activated JVWF to present the long list of projects to obtain feedback and buy-in.</t>
  </si>
  <si>
    <t>Task 2.3.1.6.1 Subtotal</t>
  </si>
  <si>
    <t xml:space="preserve">Task 2.3.1.6.2: Support the first set of priority project needs of WUAs in the four regions: 1. Reclamation of a land in Ghour Safi  </t>
  </si>
  <si>
    <t>Task #2.3.1.6.2 Subtotal</t>
  </si>
  <si>
    <t>Task # 2.3.1.6.3:  establishing of a cold storage for fruts in Middle Ghour Area</t>
  </si>
  <si>
    <t>Task #2.3.1.6.3 Subtotal</t>
  </si>
  <si>
    <t>Task #2.3.1.6.4: Introducing new tropical crop varieties in the Northern Ghor</t>
  </si>
  <si>
    <t>Task #2.3.1.6.4 Subtotal</t>
  </si>
  <si>
    <t>Task #2.3.1.6.5:  Installation of composting units in Southern Ghour region</t>
  </si>
  <si>
    <t>Task #2.3.1.6.5 Subtotal</t>
  </si>
  <si>
    <t>Activity # 2.3.1.6.  Sub-total:</t>
  </si>
  <si>
    <t>Sub-Project Operation (Activities) Expenses Sub-total:</t>
  </si>
  <si>
    <t>Total  Cost 2018</t>
  </si>
  <si>
    <t>Iyad_Dahiyat@mwi.gov.jo</t>
  </si>
  <si>
    <t xml:space="preserve">Excuting Entity's Name: إسم الجهة المنفذة : Ministry of Environment (MoEnv) and Royal Scientific Society (RSS)
</t>
  </si>
  <si>
    <t>Deliverable D9:  Annual Admin and financial reports</t>
  </si>
  <si>
    <t>T 4.1: Preparation of material for the training of trainers (TOT) on the EWS and how to benefit from it</t>
  </si>
  <si>
    <t>T 4.2: Delivering of the 4 seminars for the CBOs and farmers</t>
  </si>
  <si>
    <t xml:space="preserve">T 4.3: Evaluation survey to assess the impact of the seminars </t>
  </si>
  <si>
    <t>Deliverable(s) D8: Events report (that will include: delivering of events and evaluation of seminars impact)</t>
  </si>
  <si>
    <t>(1) Inception Workshop coverage in local newspapers
(a) The Jordan Times: http://jordantimes.com/news/local/92-million-project-launched-tackle-climate-change
(b) Alghad: http://www.alghad.com/articles/1003492-إطلاق-مشروع-التكيف-مع-تأثيرات-التغير-المناخي-في-الأردن
(c) Petra News Agency: http://www.petra.gov.jo/Public_News/Nws_NewsDetails.aspx?lang=1&amp;site_id=2+&amp;NewsID=200661&amp;Type=P
(d) Ammon News: http://www.ammonnews.net/article/274962
(e) Hala News: http://www.hala.jo/2016/07/13/وزير-التخطيط-يطلق-مشروع-التكيف-مع-تأثي/
(2) Contribution of Jordan to the Adaptation Fund 10th Anniversary Celebration’s special web and print publication
https://www.adaptation-fund.org/wp-content/uploads/2017/11/Adaptation-Fund-10-Years-of-Innovation-Action-Learning_WEB.pdf(3) 
(3) Joint Launching Workshop of sub-project 1.2 and sub-project 1.4: Article published on 5-5-2018: http://alrai.com/article/10435568/%D9%85%D8%AD%D9%84%D9%8A%D8%A7%D8%AA/%D8%B3%D9%84%D8%B7%D8%A9-%D9%88%D8%A7%D8%AF%D9%8A-%D8%A7%D9%84%D8%A7%D8%B1%D8%AF%D9%86-%D8%AA%D8%B7%D9%84%D9%82-%D9%85%D8%B4%D8%B1%D9%88%D8%B9-%D8%A7%D9%84%D9%85%D8%B2%D8%B1%D8%B9%D8%A9-%D8%A7%D9%84%D9%86%D9%85%D9%88%D8%B0%D8%AC%D9%8A%D8%A9
(4) Media coverage of the meetings of the Green Agri-business Committee established by the Sub-project 1.6 administered by the newly established Green Agri-business Unit at NARC (Secretary for the Committee).
(a) http://www.petra.gov.jo/Include/InnerPage.jsp?ID=70685&amp;lang=ar&amp;name=news#.W1jd9M3pvvk.whatsapp
(5) Joint Launching Workshop of sub-project 1.6 and sub-project 2.3 Article published on 24-1-2018: 
(a) http://www.petra.gov.jo/Include/InnerPage.jsp?ID=49854&amp;lang=ar&amp;name=news</t>
  </si>
  <si>
    <t>1. M&amp;E Officer</t>
  </si>
  <si>
    <t xml:space="preserve">2. Focal Points of Executing Entities </t>
  </si>
  <si>
    <r>
      <rPr>
        <b/>
        <sz val="10"/>
        <color rgb="FF00B050"/>
        <rFont val="Calibri"/>
        <family val="2"/>
        <scheme val="minor"/>
      </rPr>
      <t xml:space="preserve">Indicator </t>
    </r>
    <r>
      <rPr>
        <b/>
        <sz val="10"/>
        <color theme="1"/>
        <rFont val="Calibri"/>
        <family val="2"/>
        <scheme val="minor"/>
      </rPr>
      <t xml:space="preserve">
(core outcome indicator)</t>
    </r>
  </si>
  <si>
    <r>
      <rPr>
        <b/>
        <sz val="10"/>
        <color rgb="FF00B050"/>
        <rFont val="Calibri"/>
        <family val="2"/>
        <scheme val="minor"/>
      </rPr>
      <t>Baseline</t>
    </r>
    <r>
      <rPr>
        <b/>
        <sz val="10"/>
        <color theme="1"/>
        <rFont val="Calibri"/>
        <family val="2"/>
        <scheme val="minor"/>
      </rPr>
      <t xml:space="preserve"> value</t>
    </r>
  </si>
  <si>
    <r>
      <rPr>
        <b/>
        <sz val="10"/>
        <color rgb="FF00B050"/>
        <rFont val="Calibri"/>
        <family val="2"/>
        <scheme val="minor"/>
      </rPr>
      <t>Target  for project end</t>
    </r>
    <r>
      <rPr>
        <b/>
        <sz val="10"/>
        <color theme="1"/>
        <rFont val="Calibri"/>
        <family val="2"/>
        <scheme val="minor"/>
      </rPr>
      <t xml:space="preserve"> (July </t>
    </r>
    <r>
      <rPr>
        <sz val="10"/>
        <color theme="1"/>
        <rFont val="Calibri"/>
        <family val="2"/>
        <scheme val="minor"/>
      </rPr>
      <t>2020</t>
    </r>
    <r>
      <rPr>
        <b/>
        <sz val="10"/>
        <color theme="1"/>
        <rFont val="Calibri"/>
        <family val="2"/>
        <scheme val="minor"/>
      </rPr>
      <t>)</t>
    </r>
  </si>
  <si>
    <t xml:space="preserve">Progress: 2 seminars </t>
  </si>
  <si>
    <r>
      <t>§</t>
    </r>
    <r>
      <rPr>
        <b/>
        <sz val="14"/>
        <color rgb="FF632423"/>
        <rFont val="Times New Roman"/>
        <family val="1"/>
      </rPr>
      <t xml:space="preserve"> </t>
    </r>
    <r>
      <rPr>
        <b/>
        <sz val="14"/>
        <color rgb="FF632423"/>
        <rFont val="Calibri"/>
        <family val="2"/>
      </rPr>
      <t># of WUAs trained</t>
    </r>
  </si>
  <si>
    <r>
      <t>§</t>
    </r>
    <r>
      <rPr>
        <b/>
        <sz val="11"/>
        <color rgb="FF632423"/>
        <rFont val="Times New Roman"/>
        <family val="1"/>
      </rPr>
      <t xml:space="preserve"> </t>
    </r>
    <r>
      <rPr>
        <b/>
        <sz val="11"/>
        <color rgb="FF632423"/>
        <rFont val="Calibri"/>
        <family val="2"/>
      </rPr>
      <t>Quantity (m</t>
    </r>
    <r>
      <rPr>
        <b/>
        <vertAlign val="superscript"/>
        <sz val="11"/>
        <color rgb="FF632423"/>
        <rFont val="Calibri"/>
        <family val="2"/>
      </rPr>
      <t>3</t>
    </r>
    <r>
      <rPr>
        <b/>
        <sz val="11"/>
        <color rgb="FF632423"/>
        <rFont val="Calibri"/>
        <family val="2"/>
      </rPr>
      <t xml:space="preserve">) of supplementary treated </t>
    </r>
    <r>
      <rPr>
        <b/>
        <u/>
        <sz val="11"/>
        <color rgb="FF632423"/>
        <rFont val="Calibri"/>
        <family val="2"/>
      </rPr>
      <t xml:space="preserve">wastewater </t>
    </r>
    <r>
      <rPr>
        <b/>
        <sz val="11"/>
        <color rgb="FF632423"/>
        <rFont val="Calibri"/>
        <family val="2"/>
      </rPr>
      <t>available for agriculture</t>
    </r>
    <r>
      <rPr>
        <b/>
        <u/>
        <sz val="11"/>
        <color rgb="FF632423"/>
        <rFont val="Calibri"/>
        <family val="2"/>
      </rPr>
      <t xml:space="preserve"> </t>
    </r>
    <r>
      <rPr>
        <b/>
        <sz val="11"/>
        <color rgb="FF632423"/>
        <rFont val="Calibri"/>
        <family val="2"/>
      </rPr>
      <t xml:space="preserve"> utilized for irrigation as an adaptation practice in JV</t>
    </r>
  </si>
  <si>
    <t>Progress since inception (Outcome progress)</t>
  </si>
  <si>
    <t xml:space="preserve">Indicator no. 1:  Increased income </t>
  </si>
  <si>
    <t>Indicator no. 2: Number of benificiaries/families</t>
  </si>
  <si>
    <t xml:space="preserve">Outcome 4: Increased adaptive capacity within
relevant
development and natural resource
sectors
</t>
  </si>
  <si>
    <t>Indicator no. 1: § Number of beneficiaries/families</t>
  </si>
  <si>
    <r>
      <t>0 families</t>
    </r>
    <r>
      <rPr>
        <sz val="10"/>
        <color rgb="FF00B050"/>
        <rFont val="Times New Roman"/>
        <family val="1"/>
      </rPr>
      <t xml:space="preserve">    </t>
    </r>
    <r>
      <rPr>
        <sz val="10"/>
        <color rgb="FF00B050"/>
        <rFont val="Calibri"/>
        <family val="2"/>
      </rPr>
      <t> </t>
    </r>
  </si>
  <si>
    <r>
      <t>§</t>
    </r>
    <r>
      <rPr>
        <sz val="10"/>
        <color rgb="FFFF33CC"/>
        <rFont val="Calibri"/>
        <family val="2"/>
      </rPr>
      <t>Number of targeted population groups aware of climate change risks on natural resources and the ecosystem.</t>
    </r>
  </si>
  <si>
    <r>
      <t>§</t>
    </r>
    <r>
      <rPr>
        <sz val="10"/>
        <color rgb="FFFF33CC"/>
        <rFont val="Calibri"/>
        <family val="2"/>
      </rPr>
      <t xml:space="preserve"> (sub-project 2.1)
(0  )</t>
    </r>
  </si>
  <si>
    <r>
      <t>§</t>
    </r>
    <r>
      <rPr>
        <sz val="10"/>
        <color rgb="FFFF33CC"/>
        <rFont val="Calibri"/>
        <family val="2"/>
      </rPr>
      <t xml:space="preserve">(sub-project (2.1)
48 WUA </t>
    </r>
  </si>
  <si>
    <r>
      <t>§</t>
    </r>
    <r>
      <rPr>
        <sz val="10"/>
        <color rgb="FFFF33CC"/>
        <rFont val="Calibri"/>
        <family val="2"/>
      </rPr>
      <t>(sub-project (2.1)
(24 WUAs)</t>
    </r>
  </si>
  <si>
    <r>
      <t xml:space="preserve">(Sub-Project 2.1 Strengthening the </t>
    </r>
    <r>
      <rPr>
        <b/>
        <sz val="10"/>
        <color rgb="FF5F497A"/>
        <rFont val="Calibri"/>
        <family val="2"/>
        <scheme val="minor"/>
      </rPr>
      <t>Capacities</t>
    </r>
    <r>
      <rPr>
        <sz val="10"/>
        <color theme="1"/>
        <rFont val="Calibri"/>
        <family val="2"/>
        <scheme val="minor"/>
      </rPr>
      <t xml:space="preserve"> of poor &amp; Remote communities </t>
    </r>
    <r>
      <rPr>
        <b/>
        <sz val="10"/>
        <color rgb="FF5F497A"/>
        <rFont val="Calibri"/>
        <family val="2"/>
        <scheme val="minor"/>
      </rPr>
      <t>to better adapt</t>
    </r>
    <r>
      <rPr>
        <sz val="10"/>
        <color theme="1"/>
        <rFont val="Calibri"/>
        <family val="2"/>
        <scheme val="minor"/>
      </rPr>
      <t xml:space="preserve">, </t>
    </r>
    <r>
      <rPr>
        <b/>
        <sz val="10"/>
        <color rgb="FF5F497A"/>
        <rFont val="Calibri"/>
        <family val="2"/>
        <scheme val="minor"/>
      </rPr>
      <t>database for CBOs</t>
    </r>
    <r>
      <rPr>
        <sz val="10"/>
        <color theme="1"/>
        <rFont val="Calibri"/>
        <family val="2"/>
        <scheme val="minor"/>
      </rPr>
      <t xml:space="preserve"> to be utilized for the SMS system of project 2.2.; AND 
Sub-Project 2.2 Using ICT as an enabling tool for more effective adaptation, Early-Warning Systems for Drought on Mobile Application, Web Portal, build SMS System, Irrigation Management Information System, raising awareness; 
AND Sub-Project 2.3: (Agribusiness)
Sub-component: Capacity Building at both the national and local/community levels, knowledge Dissemination, policy and legislation mainstreaming through subprojects (2.1),(2.2),(2.3) </t>
    </r>
  </si>
  <si>
    <r>
      <t xml:space="preserve">
§ </t>
    </r>
    <r>
      <rPr>
        <sz val="10"/>
        <color rgb="FFFF33CC"/>
        <rFont val="Calibri"/>
        <family val="2"/>
        <scheme val="minor"/>
      </rPr>
      <t>Sub-project  2.1 
(0 Seminars)</t>
    </r>
  </si>
  <si>
    <r>
      <t>§</t>
    </r>
    <r>
      <rPr>
        <sz val="10"/>
        <color rgb="FFFF33CC"/>
        <rFont val="Calibri"/>
        <family val="2"/>
      </rPr>
      <t>(sub-project 2.1)
(3 Seminars)</t>
    </r>
  </si>
  <si>
    <r>
      <t>§</t>
    </r>
    <r>
      <rPr>
        <sz val="10"/>
        <color rgb="FFFF33CC"/>
        <rFont val="Calibri"/>
        <family val="2"/>
      </rPr>
      <t>(sub-project 2.1)
(6 Seminars)</t>
    </r>
  </si>
  <si>
    <r>
      <t xml:space="preserve"> </t>
    </r>
    <r>
      <rPr>
        <sz val="10"/>
        <color rgb="FF990073"/>
        <rFont val="Calibri"/>
        <family val="2"/>
      </rPr>
      <t>Indicator no. 1: §# of registered farmers (participants) in the Early Warning Systems installed</t>
    </r>
  </si>
  <si>
    <t>Indicator no. 2: §# of Early Warning Systems installed</t>
  </si>
  <si>
    <r>
      <t>§</t>
    </r>
    <r>
      <rPr>
        <sz val="10"/>
        <color rgb="FFFF33CC"/>
        <rFont val="Times New Roman"/>
        <family val="1"/>
      </rPr>
      <t xml:space="preserve"> </t>
    </r>
    <r>
      <rPr>
        <sz val="10"/>
        <color rgb="FFFF33CC"/>
        <rFont val="Calibri"/>
        <family val="2"/>
      </rPr>
      <t xml:space="preserve">(sub-project (2.2) 
16  WUAs </t>
    </r>
  </si>
  <si>
    <r>
      <t>§</t>
    </r>
    <r>
      <rPr>
        <sz val="10"/>
        <color rgb="FFFF33CC"/>
        <rFont val="Times New Roman"/>
        <family val="1"/>
      </rPr>
      <t xml:space="preserve"> </t>
    </r>
    <r>
      <rPr>
        <sz val="10"/>
        <color rgb="FFFF33CC"/>
        <rFont val="Calibri"/>
        <family val="2"/>
      </rPr>
      <t xml:space="preserve">(sub-project (2.2)
23 WUAs </t>
    </r>
  </si>
  <si>
    <r>
      <t>§</t>
    </r>
    <r>
      <rPr>
        <sz val="10"/>
        <color rgb="FFFF33CC"/>
        <rFont val="Times New Roman"/>
        <family val="1"/>
      </rPr>
      <t xml:space="preserve"> </t>
    </r>
    <r>
      <rPr>
        <sz val="10"/>
        <color rgb="FFFF33CC"/>
        <rFont val="Calibri"/>
        <family val="2"/>
      </rPr>
      <t xml:space="preserve">(sub-project (2.2)
30 WUAs </t>
    </r>
  </si>
  <si>
    <t xml:space="preserve">Outcome 7: 
Increased ecosystem resilience in
response to climate change and
variability-induced
</t>
  </si>
  <si>
    <r>
      <t>§</t>
    </r>
    <r>
      <rPr>
        <sz val="10"/>
        <color rgb="FFFF33CC"/>
        <rFont val="Calibri"/>
        <family val="2"/>
      </rPr>
      <t xml:space="preserve">(sub-project 2.2)
0  system </t>
    </r>
  </si>
  <si>
    <r>
      <t>§</t>
    </r>
    <r>
      <rPr>
        <sz val="10"/>
        <color rgb="FFFF33CC"/>
        <rFont val="Calibri"/>
        <family val="2"/>
      </rPr>
      <t xml:space="preserve">(sub-project 2.2)
1  system </t>
    </r>
  </si>
  <si>
    <r>
      <t>§</t>
    </r>
    <r>
      <rPr>
        <sz val="10"/>
        <color rgb="FFFF33CC"/>
        <rFont val="Calibri"/>
        <family val="2"/>
      </rPr>
      <t xml:space="preserve">(sub-project 2.2)
3  systems </t>
    </r>
  </si>
  <si>
    <t xml:space="preserve">Output (8): Empowering WUAs through developing early warning systems  
through ICT technologies for targeted communities
</t>
  </si>
  <si>
    <t>Outcomes' indicator not met yet but projet 2017 &amp; 2018 projects'  milestones (sheet " Rating" which do make progress towards achieving project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</si>
</sst>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dd\-mmm\-yyyy"/>
    <numFmt numFmtId="165" formatCode="[$-409]d\-mmm\-yy;@"/>
    <numFmt numFmtId="166" formatCode="#,##0.000"/>
  </numFmts>
  <fonts count="23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9"/>
      <name val="Calibri"/>
      <family val="2"/>
      <scheme val="minor"/>
    </font>
    <font>
      <sz val="9"/>
      <name val="Calibri"/>
      <family val="2"/>
      <scheme val="minor"/>
    </font>
    <font>
      <b/>
      <sz val="9"/>
      <color theme="1"/>
      <name val="Arial"/>
      <family val="2"/>
    </font>
    <font>
      <sz val="9"/>
      <color theme="1"/>
      <name val="Arial"/>
      <family val="2"/>
    </font>
    <font>
      <b/>
      <sz val="11"/>
      <color theme="1"/>
      <name val="Calibri"/>
      <family val="2"/>
      <scheme val="minor"/>
    </font>
    <font>
      <b/>
      <u/>
      <sz val="11"/>
      <name val="Times New Roman"/>
      <family val="1"/>
    </font>
    <font>
      <b/>
      <sz val="9"/>
      <color indexed="8"/>
      <name val="Times New Roman"/>
      <family val="1"/>
    </font>
    <font>
      <sz val="9"/>
      <color indexed="8"/>
      <name val="Times New Roman"/>
      <family val="1"/>
    </font>
    <font>
      <sz val="9"/>
      <color theme="1"/>
      <name val="Calibri"/>
      <family val="2"/>
      <scheme val="minor"/>
    </font>
    <font>
      <b/>
      <sz val="10"/>
      <color indexed="8"/>
      <name val="Times New Roman"/>
      <family val="1"/>
    </font>
    <font>
      <sz val="10"/>
      <color indexed="8"/>
      <name val="Times New Roman"/>
      <family val="1"/>
    </font>
    <font>
      <b/>
      <sz val="20"/>
      <color theme="1"/>
      <name val="Gill Sans MT"/>
      <family val="2"/>
    </font>
    <font>
      <b/>
      <u/>
      <sz val="20"/>
      <color theme="1"/>
      <name val="Gill Sans MT"/>
      <family val="2"/>
    </font>
    <font>
      <b/>
      <sz val="9"/>
      <color rgb="FF000000"/>
      <name val="Calibri"/>
      <family val="2"/>
    </font>
    <font>
      <sz val="10"/>
      <color theme="1"/>
      <name val="Times New Roman"/>
      <family val="1"/>
    </font>
    <font>
      <b/>
      <sz val="10"/>
      <color theme="1"/>
      <name val="Times New Roman"/>
      <family val="1"/>
    </font>
    <font>
      <b/>
      <sz val="10"/>
      <color theme="1"/>
      <name val="Calibri"/>
      <family val="2"/>
      <scheme val="minor"/>
    </font>
    <font>
      <i/>
      <sz val="10"/>
      <color theme="1"/>
      <name val="Calibri"/>
      <family val="2"/>
      <scheme val="minor"/>
    </font>
    <font>
      <i/>
      <u/>
      <sz val="10"/>
      <color theme="1"/>
      <name val="Calibri"/>
      <family val="2"/>
      <scheme val="minor"/>
    </font>
    <font>
      <b/>
      <sz val="10"/>
      <color rgb="FFFF0000"/>
      <name val="Calibri"/>
      <family val="2"/>
      <scheme val="minor"/>
    </font>
    <font>
      <sz val="10"/>
      <color theme="1"/>
      <name val="Calibri"/>
      <family val="2"/>
      <scheme val="minor"/>
    </font>
    <font>
      <b/>
      <sz val="10"/>
      <color rgb="FF000000"/>
      <name val="Calibri"/>
      <family val="2"/>
    </font>
    <font>
      <b/>
      <u/>
      <sz val="10"/>
      <color rgb="FF000000"/>
      <name val="Calibri"/>
      <family val="2"/>
    </font>
    <font>
      <b/>
      <i/>
      <u/>
      <sz val="10"/>
      <color theme="1"/>
      <name val="Calibri"/>
      <family val="2"/>
      <scheme val="minor"/>
    </font>
    <font>
      <b/>
      <u/>
      <sz val="10"/>
      <color rgb="FF943634"/>
      <name val="Calibri"/>
      <family val="2"/>
      <scheme val="minor"/>
    </font>
    <font>
      <u/>
      <sz val="10"/>
      <color theme="1"/>
      <name val="Calibri"/>
      <family val="2"/>
      <scheme val="minor"/>
    </font>
    <font>
      <b/>
      <u/>
      <sz val="10"/>
      <color rgb="FF365F91"/>
      <name val="Calibri"/>
      <family val="2"/>
      <scheme val="minor"/>
    </font>
    <font>
      <b/>
      <i/>
      <u/>
      <sz val="10"/>
      <color rgb="FF00B050"/>
      <name val="Calibri"/>
      <family val="2"/>
      <scheme val="minor"/>
    </font>
    <font>
      <b/>
      <u/>
      <sz val="10"/>
      <color theme="1"/>
      <name val="Calibri"/>
      <family val="2"/>
      <scheme val="minor"/>
    </font>
    <font>
      <b/>
      <u/>
      <sz val="10"/>
      <color rgb="FF943634"/>
      <name val="Calibri"/>
      <family val="2"/>
    </font>
    <font>
      <u/>
      <sz val="10"/>
      <color rgb="FF943634"/>
      <name val="Calibri"/>
      <family val="2"/>
    </font>
    <font>
      <sz val="10"/>
      <color rgb="FF00B0F0"/>
      <name val="Calibri"/>
      <family val="2"/>
    </font>
    <font>
      <sz val="10"/>
      <color rgb="FF632423"/>
      <name val="Wingdings"/>
      <charset val="2"/>
    </font>
    <font>
      <sz val="10"/>
      <color rgb="FF632423"/>
      <name val="Times New Roman"/>
      <family val="1"/>
    </font>
    <font>
      <sz val="10"/>
      <color rgb="FF632423"/>
      <name val="Calibri"/>
      <family val="2"/>
    </font>
    <font>
      <b/>
      <u/>
      <sz val="10"/>
      <color rgb="FF632423"/>
      <name val="Calibri"/>
      <family val="2"/>
    </font>
    <font>
      <sz val="10"/>
      <color rgb="FF632423"/>
      <name val="Calibri"/>
      <family val="2"/>
      <scheme val="minor"/>
    </font>
    <font>
      <b/>
      <sz val="10"/>
      <color rgb="FF632423"/>
      <name val="Calibri"/>
      <family val="2"/>
      <scheme val="minor"/>
    </font>
    <font>
      <b/>
      <u/>
      <sz val="10"/>
      <color rgb="FF632423"/>
      <name val="Calibri"/>
      <family val="2"/>
      <scheme val="minor"/>
    </font>
    <font>
      <b/>
      <u/>
      <vertAlign val="superscript"/>
      <sz val="10"/>
      <color rgb="FF632423"/>
      <name val="Calibri"/>
      <family val="2"/>
      <scheme val="minor"/>
    </font>
    <font>
      <b/>
      <sz val="10"/>
      <color rgb="FF632423"/>
      <name val="Calibri"/>
      <family val="2"/>
    </font>
    <font>
      <b/>
      <vertAlign val="superscript"/>
      <sz val="10"/>
      <color rgb="FF632423"/>
      <name val="Calibri"/>
      <family val="2"/>
    </font>
    <font>
      <b/>
      <u/>
      <vertAlign val="superscript"/>
      <sz val="10"/>
      <color rgb="FF632423"/>
      <name val="Calibri"/>
      <family val="2"/>
    </font>
    <font>
      <b/>
      <i/>
      <sz val="10"/>
      <color rgb="FF000000"/>
      <name val="Calibri"/>
      <family val="2"/>
    </font>
    <font>
      <b/>
      <sz val="10"/>
      <name val="Calibri"/>
      <family val="2"/>
    </font>
    <font>
      <b/>
      <sz val="10"/>
      <color rgb="FF00B050"/>
      <name val="Calibri"/>
      <family val="2"/>
    </font>
    <font>
      <sz val="10"/>
      <name val="Calibri"/>
      <family val="2"/>
    </font>
    <font>
      <b/>
      <i/>
      <sz val="10"/>
      <color rgb="FF632423"/>
      <name val="Calibri"/>
      <family val="2"/>
      <scheme val="minor"/>
    </font>
    <font>
      <b/>
      <i/>
      <u/>
      <sz val="10"/>
      <color rgb="FF632423"/>
      <name val="Calibri"/>
      <family val="2"/>
      <scheme val="minor"/>
    </font>
    <font>
      <b/>
      <i/>
      <u/>
      <vertAlign val="superscript"/>
      <sz val="10"/>
      <color rgb="FF632423"/>
      <name val="Calibri"/>
      <family val="2"/>
      <scheme val="minor"/>
    </font>
    <font>
      <i/>
      <sz val="10"/>
      <color rgb="FF000000"/>
      <name val="Calibri"/>
      <family val="2"/>
    </font>
    <font>
      <u/>
      <sz val="10"/>
      <name val="Calibri"/>
      <family val="2"/>
    </font>
    <font>
      <b/>
      <u/>
      <sz val="10"/>
      <color rgb="FF365F91"/>
      <name val="Calibri"/>
      <family val="2"/>
    </font>
    <font>
      <u/>
      <sz val="10"/>
      <color rgb="FF365F91"/>
      <name val="Calibri"/>
      <family val="2"/>
    </font>
    <font>
      <sz val="10"/>
      <color rgb="FF0070C0"/>
      <name val="Wingdings"/>
      <charset val="2"/>
    </font>
    <font>
      <sz val="10"/>
      <color rgb="FF0070C0"/>
      <name val="Times New Roman"/>
      <family val="1"/>
    </font>
    <font>
      <sz val="10"/>
      <color rgb="FF0070C0"/>
      <name val="Calibri"/>
      <family val="2"/>
    </font>
    <font>
      <b/>
      <sz val="10"/>
      <color rgb="FF0070C0"/>
      <name val="Calibri"/>
      <family val="2"/>
    </font>
    <font>
      <b/>
      <i/>
      <sz val="10"/>
      <color theme="1"/>
      <name val="Calibri"/>
      <family val="2"/>
      <scheme val="minor"/>
    </font>
    <font>
      <b/>
      <u/>
      <sz val="10"/>
      <color rgb="FF548DD4"/>
      <name val="Calibri"/>
      <family val="2"/>
      <scheme val="minor"/>
    </font>
    <font>
      <b/>
      <u/>
      <sz val="10"/>
      <color rgb="FF00B050"/>
      <name val="Calibri"/>
      <family val="2"/>
    </font>
    <font>
      <b/>
      <i/>
      <u/>
      <sz val="10"/>
      <color rgb="FF00B050"/>
      <name val="Calibri"/>
      <family val="2"/>
    </font>
    <font>
      <u/>
      <sz val="10"/>
      <color rgb="FF00B050"/>
      <name val="Calibri"/>
      <family val="2"/>
    </font>
    <font>
      <i/>
      <u/>
      <sz val="10"/>
      <color rgb="FF00B050"/>
      <name val="Calibri"/>
      <family val="2"/>
    </font>
    <font>
      <sz val="10"/>
      <color rgb="FF00B050"/>
      <name val="Wingdings"/>
      <charset val="2"/>
    </font>
    <font>
      <sz val="10"/>
      <color rgb="FF00B050"/>
      <name val="Times New Roman"/>
      <family val="1"/>
    </font>
    <font>
      <sz val="10"/>
      <color rgb="FF00B050"/>
      <name val="Calibri"/>
      <family val="2"/>
    </font>
    <font>
      <b/>
      <sz val="10"/>
      <color rgb="FF00B050"/>
      <name val="Calibri"/>
      <family val="2"/>
      <scheme val="minor"/>
    </font>
    <font>
      <sz val="10"/>
      <color theme="1"/>
      <name val="Wingdings"/>
      <charset val="2"/>
    </font>
    <font>
      <sz val="10"/>
      <color rgb="FF00B050"/>
      <name val="Calibri"/>
      <family val="2"/>
      <scheme val="minor"/>
    </font>
    <font>
      <b/>
      <u/>
      <sz val="10"/>
      <color rgb="FF00B050"/>
      <name val="Calibri"/>
      <family val="2"/>
      <scheme val="minor"/>
    </font>
    <font>
      <b/>
      <sz val="10"/>
      <color rgb="FF5F497A"/>
      <name val="Calibri"/>
      <family val="2"/>
      <scheme val="minor"/>
    </font>
    <font>
      <u/>
      <sz val="10"/>
      <color rgb="FFFF33CC"/>
      <name val="Calibri"/>
      <family val="2"/>
    </font>
    <font>
      <b/>
      <u/>
      <sz val="10"/>
      <color rgb="FFFF33CC"/>
      <name val="Calibri"/>
      <family val="2"/>
    </font>
    <font>
      <sz val="10"/>
      <color rgb="FFFF33CC"/>
      <name val="Wingdings"/>
      <charset val="2"/>
    </font>
    <font>
      <sz val="10"/>
      <color rgb="FFFF33CC"/>
      <name val="Calibri"/>
      <family val="2"/>
    </font>
    <font>
      <sz val="10"/>
      <color rgb="FFFF33CC"/>
      <name val="Times New Roman"/>
      <family val="1"/>
    </font>
    <font>
      <sz val="10"/>
      <color rgb="FF990073"/>
      <name val="Calibri"/>
      <family val="2"/>
    </font>
    <font>
      <sz val="10"/>
      <color rgb="FFFF33CC"/>
      <name val="Calibri"/>
      <family val="2"/>
      <scheme val="minor"/>
    </font>
    <font>
      <u/>
      <sz val="10"/>
      <color rgb="FFE36C0A"/>
      <name val="Calibri"/>
      <family val="2"/>
    </font>
    <font>
      <b/>
      <u/>
      <sz val="10"/>
      <color rgb="FFE36C0A"/>
      <name val="Calibri"/>
      <family val="2"/>
    </font>
    <font>
      <i/>
      <u/>
      <sz val="10"/>
      <color rgb="FF000000"/>
      <name val="Calibri"/>
      <family val="2"/>
    </font>
    <font>
      <sz val="10"/>
      <color rgb="FFE36C0A"/>
      <name val="Wingdings"/>
      <charset val="2"/>
    </font>
    <font>
      <sz val="10"/>
      <color rgb="FFE36C0A"/>
      <name val="Calibri"/>
      <family val="2"/>
    </font>
    <font>
      <b/>
      <sz val="10"/>
      <color rgb="FFE36C0A"/>
      <name val="Calibri"/>
      <family val="2"/>
    </font>
    <font>
      <sz val="10"/>
      <color rgb="FF00B0F0"/>
      <name val="Calibri"/>
      <family val="2"/>
      <scheme val="minor"/>
    </font>
    <font>
      <sz val="16"/>
      <color rgb="FFFF0000"/>
      <name val="Calibri"/>
      <family val="2"/>
      <scheme val="minor"/>
    </font>
    <font>
      <b/>
      <sz val="14"/>
      <color rgb="FF9C6500"/>
      <name val="Calibri"/>
      <family val="2"/>
      <scheme val="minor"/>
    </font>
    <font>
      <sz val="11"/>
      <color theme="1"/>
      <name val="Calibri"/>
      <family val="2"/>
      <scheme val="minor"/>
    </font>
    <font>
      <b/>
      <sz val="14"/>
      <color rgb="FFFF0000"/>
      <name val="Tahoma"/>
      <family val="2"/>
    </font>
    <font>
      <sz val="14"/>
      <color rgb="FFFF0000"/>
      <name val="Tahoma"/>
      <family val="2"/>
      <charset val="178"/>
    </font>
    <font>
      <b/>
      <sz val="12"/>
      <name val="Tahoma"/>
      <family val="2"/>
    </font>
    <font>
      <i/>
      <sz val="12"/>
      <name val="Tahoma"/>
      <family val="2"/>
    </font>
    <font>
      <b/>
      <sz val="11"/>
      <name val="Tahoma"/>
      <family val="2"/>
    </font>
    <font>
      <sz val="9"/>
      <name val="Tahoma"/>
      <family val="2"/>
    </font>
    <font>
      <b/>
      <sz val="14"/>
      <name val="Arial"/>
      <family val="2"/>
    </font>
    <font>
      <sz val="9"/>
      <name val="Arial"/>
      <family val="2"/>
    </font>
    <font>
      <b/>
      <sz val="10"/>
      <name val="Tahoma"/>
      <family val="2"/>
      <charset val="178"/>
    </font>
    <font>
      <sz val="10"/>
      <name val="Arial"/>
      <family val="2"/>
    </font>
    <font>
      <b/>
      <sz val="9"/>
      <name val="Arial"/>
      <family val="2"/>
    </font>
    <font>
      <b/>
      <i/>
      <sz val="11"/>
      <name val="Tahoma"/>
      <family val="2"/>
      <charset val="178"/>
    </font>
    <font>
      <i/>
      <sz val="11"/>
      <name val="Tahoma"/>
      <family val="2"/>
      <charset val="178"/>
    </font>
    <font>
      <sz val="11"/>
      <name val="Trebuchet MS"/>
      <family val="2"/>
    </font>
    <font>
      <b/>
      <i/>
      <sz val="11"/>
      <name val="Arial"/>
      <family val="2"/>
    </font>
    <font>
      <b/>
      <i/>
      <sz val="9"/>
      <name val="Tahoma"/>
      <family val="2"/>
      <charset val="178"/>
    </font>
    <font>
      <i/>
      <sz val="9"/>
      <name val="Tahoma"/>
      <family val="2"/>
      <charset val="178"/>
    </font>
    <font>
      <sz val="9"/>
      <name val="Trebuchet MS"/>
      <family val="2"/>
    </font>
    <font>
      <b/>
      <i/>
      <sz val="9"/>
      <name val="Arial"/>
      <family val="2"/>
    </font>
    <font>
      <sz val="10"/>
      <name val="Tahoma"/>
      <family val="2"/>
      <charset val="178"/>
    </font>
    <font>
      <sz val="10"/>
      <name val="Trebuchet MS"/>
      <family val="2"/>
    </font>
    <font>
      <sz val="10"/>
      <color rgb="FFFFC000"/>
      <name val="Arial"/>
      <family val="2"/>
    </font>
    <font>
      <b/>
      <i/>
      <sz val="8"/>
      <name val="Tahoma"/>
      <family val="2"/>
      <charset val="178"/>
    </font>
    <font>
      <sz val="10"/>
      <name val="Tahoma"/>
      <family val="2"/>
    </font>
    <font>
      <b/>
      <sz val="9"/>
      <name val="Tahoma"/>
      <family val="2"/>
      <charset val="178"/>
    </font>
    <font>
      <b/>
      <sz val="11"/>
      <name val="Tahoma"/>
      <family val="2"/>
      <charset val="178"/>
    </font>
    <font>
      <b/>
      <sz val="9"/>
      <name val="Trebuchet MS"/>
      <family val="2"/>
    </font>
    <font>
      <b/>
      <i/>
      <sz val="10"/>
      <name val="Tahoma"/>
      <family val="2"/>
      <charset val="178"/>
    </font>
    <font>
      <b/>
      <i/>
      <sz val="10"/>
      <name val="Arial"/>
      <family val="2"/>
    </font>
    <font>
      <i/>
      <sz val="10"/>
      <name val="Tahoma"/>
      <family val="2"/>
      <charset val="178"/>
    </font>
    <font>
      <b/>
      <sz val="12"/>
      <name val="Tahoma"/>
      <family val="2"/>
      <charset val="178"/>
    </font>
    <font>
      <sz val="12"/>
      <name val="Tahoma"/>
      <family val="2"/>
      <charset val="178"/>
    </font>
    <font>
      <b/>
      <sz val="12"/>
      <name val="Arial"/>
      <family val="2"/>
    </font>
    <font>
      <sz val="12"/>
      <name val="Tahoma"/>
      <family val="2"/>
    </font>
    <font>
      <b/>
      <sz val="12"/>
      <color indexed="10"/>
      <name val="Tahoma"/>
      <family val="2"/>
    </font>
    <font>
      <i/>
      <sz val="10"/>
      <name val="Tahoma"/>
      <family val="2"/>
    </font>
    <font>
      <i/>
      <sz val="9"/>
      <name val="Tahoma"/>
      <family val="2"/>
    </font>
    <font>
      <b/>
      <sz val="14"/>
      <name val="Tahoma"/>
      <family val="2"/>
    </font>
    <font>
      <b/>
      <sz val="10"/>
      <name val="Tahoma"/>
      <family val="2"/>
    </font>
    <font>
      <b/>
      <i/>
      <sz val="8"/>
      <name val="Tahoma"/>
      <family val="2"/>
    </font>
    <font>
      <b/>
      <sz val="9"/>
      <name val="Tahoma"/>
      <family val="2"/>
    </font>
    <font>
      <sz val="14"/>
      <name val="Arial"/>
      <family val="2"/>
    </font>
    <font>
      <i/>
      <sz val="14"/>
      <name val="Tahoma"/>
      <family val="2"/>
    </font>
    <font>
      <sz val="14"/>
      <name val="Tahoma"/>
      <family val="2"/>
    </font>
    <font>
      <b/>
      <sz val="14"/>
      <color indexed="10"/>
      <name val="Tahoma"/>
      <family val="2"/>
    </font>
    <font>
      <sz val="14"/>
      <color rgb="FFFF0000"/>
      <name val="Tahoma"/>
      <family val="2"/>
    </font>
    <font>
      <sz val="14"/>
      <color rgb="FFFF0000"/>
      <name val="Arial"/>
      <family val="2"/>
    </font>
    <font>
      <sz val="14"/>
      <name val="Tahoma"/>
      <family val="2"/>
      <charset val="178"/>
    </font>
    <font>
      <b/>
      <sz val="14"/>
      <name val="Tahoma"/>
      <family val="2"/>
      <charset val="178"/>
    </font>
    <font>
      <b/>
      <sz val="14"/>
      <color rgb="FFFF0000"/>
      <name val="Arial"/>
      <family val="2"/>
    </font>
    <font>
      <b/>
      <i/>
      <sz val="14"/>
      <name val="Tahoma"/>
      <family val="2"/>
    </font>
    <font>
      <b/>
      <i/>
      <sz val="14"/>
      <name val="Tahoma"/>
      <family val="2"/>
      <charset val="178"/>
    </font>
    <font>
      <i/>
      <sz val="14"/>
      <name val="Tahoma"/>
      <family val="2"/>
      <charset val="178"/>
    </font>
    <font>
      <b/>
      <i/>
      <sz val="14"/>
      <color rgb="FFFF0000"/>
      <name val="Tahoma"/>
      <family val="2"/>
      <charset val="178"/>
    </font>
    <font>
      <b/>
      <sz val="14"/>
      <color rgb="FFFF0000"/>
      <name val="Trebuchet MS"/>
      <family val="2"/>
    </font>
    <font>
      <b/>
      <i/>
      <sz val="14"/>
      <name val="Arial"/>
      <family val="2"/>
    </font>
    <font>
      <sz val="14"/>
      <color rgb="FFFF0000"/>
      <name val="Trebuchet MS"/>
      <family val="2"/>
    </font>
    <font>
      <i/>
      <sz val="14"/>
      <color rgb="FFFF0000"/>
      <name val="Tahoma"/>
      <family val="2"/>
      <charset val="178"/>
    </font>
    <font>
      <sz val="12"/>
      <color theme="1"/>
      <name val="Arial"/>
      <family val="2"/>
    </font>
    <font>
      <b/>
      <sz val="12"/>
      <color theme="1"/>
      <name val="Arial"/>
      <family val="2"/>
    </font>
    <font>
      <b/>
      <sz val="14"/>
      <color rgb="FFFF0000"/>
      <name val="Tahoma"/>
      <family val="2"/>
      <charset val="178"/>
    </font>
    <font>
      <b/>
      <sz val="10"/>
      <name val="Arial"/>
      <family val="2"/>
    </font>
    <font>
      <b/>
      <sz val="11"/>
      <name val="Arial"/>
      <family val="2"/>
    </font>
    <font>
      <b/>
      <sz val="8"/>
      <name val="Arial"/>
      <family val="2"/>
    </font>
    <font>
      <sz val="10"/>
      <color theme="1"/>
      <name val="Arial"/>
      <family val="2"/>
    </font>
    <font>
      <sz val="10"/>
      <color indexed="8"/>
      <name val="Calibri"/>
      <family val="2"/>
    </font>
    <font>
      <sz val="12"/>
      <name val="Calibri"/>
      <family val="2"/>
    </font>
    <font>
      <sz val="8"/>
      <name val="Arial"/>
      <family val="2"/>
    </font>
    <font>
      <sz val="11"/>
      <name val="Arial"/>
      <family val="2"/>
    </font>
    <font>
      <sz val="12"/>
      <name val="Arial"/>
      <family val="2"/>
    </font>
    <font>
      <b/>
      <i/>
      <sz val="12"/>
      <color rgb="FFFF0000"/>
      <name val="Tahoma"/>
      <family val="2"/>
      <charset val="178"/>
    </font>
    <font>
      <b/>
      <i/>
      <sz val="12"/>
      <color rgb="FFFF0000"/>
      <name val="Tahoma"/>
      <family val="2"/>
    </font>
    <font>
      <b/>
      <sz val="12"/>
      <color theme="1"/>
      <name val="Tahoma"/>
      <family val="2"/>
    </font>
    <font>
      <b/>
      <sz val="11"/>
      <color theme="1"/>
      <name val="Tahoma"/>
      <family val="2"/>
    </font>
    <font>
      <b/>
      <sz val="14"/>
      <color indexed="8"/>
      <name val="Arial"/>
      <family val="2"/>
    </font>
    <font>
      <b/>
      <sz val="14"/>
      <color indexed="8"/>
      <name val="Tahoma"/>
      <family val="2"/>
    </font>
    <font>
      <b/>
      <sz val="14"/>
      <color theme="1"/>
      <name val="Tahoma"/>
      <family val="2"/>
    </font>
    <font>
      <b/>
      <sz val="12"/>
      <color indexed="8"/>
      <name val="Tahoma"/>
      <family val="2"/>
    </font>
    <font>
      <sz val="11"/>
      <name val="Tahoma"/>
      <family val="2"/>
    </font>
    <font>
      <b/>
      <sz val="12"/>
      <color theme="1"/>
      <name val="Calibri"/>
      <family val="2"/>
      <scheme val="minor"/>
    </font>
    <font>
      <b/>
      <sz val="12"/>
      <color theme="1"/>
      <name val="Times New Roman"/>
      <family val="1"/>
    </font>
    <font>
      <b/>
      <i/>
      <sz val="12"/>
      <name val="Arial"/>
      <family val="2"/>
    </font>
    <font>
      <b/>
      <i/>
      <sz val="14"/>
      <color rgb="FFFF0000"/>
      <name val="Tahoma"/>
      <family val="2"/>
    </font>
    <font>
      <b/>
      <sz val="10"/>
      <color theme="1"/>
      <name val="Tahoma"/>
      <family val="2"/>
    </font>
    <font>
      <sz val="12"/>
      <name val="Times New Roman"/>
      <family val="1"/>
    </font>
    <font>
      <b/>
      <sz val="10"/>
      <color rgb="FFFF0000"/>
      <name val="Times New Roman"/>
      <family val="1"/>
    </font>
    <font>
      <sz val="10"/>
      <color rgb="FFFF0000"/>
      <name val="Tahoma"/>
      <family val="2"/>
      <charset val="178"/>
    </font>
    <font>
      <sz val="10"/>
      <color rgb="FFFF0000"/>
      <name val="Trebuchet MS"/>
      <family val="2"/>
    </font>
    <font>
      <b/>
      <u/>
      <sz val="11"/>
      <color rgb="FF632423"/>
      <name val="Calibri"/>
      <family val="2"/>
    </font>
    <font>
      <b/>
      <sz val="14"/>
      <color rgb="FF632423"/>
      <name val="Times New Roman"/>
      <family val="1"/>
    </font>
    <font>
      <b/>
      <sz val="14"/>
      <color rgb="FF632423"/>
      <name val="Calibri"/>
      <family val="2"/>
    </font>
    <font>
      <b/>
      <sz val="11"/>
      <color rgb="FF632423"/>
      <name val="Wingdings"/>
      <charset val="2"/>
    </font>
    <font>
      <b/>
      <sz val="11"/>
      <color rgb="FF632423"/>
      <name val="Times New Roman"/>
      <family val="1"/>
    </font>
    <font>
      <b/>
      <sz val="11"/>
      <color rgb="FF632423"/>
      <name val="Calibri"/>
      <family val="2"/>
    </font>
    <font>
      <b/>
      <vertAlign val="superscript"/>
      <sz val="11"/>
      <color rgb="FF632423"/>
      <name val="Calibri"/>
      <family val="2"/>
    </font>
    <font>
      <sz val="11"/>
      <color rgb="FF00B050"/>
      <name val="Calibri"/>
      <family val="2"/>
    </font>
    <font>
      <b/>
      <sz val="14"/>
      <color rgb="FFFF000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68222"/>
        <bgColor indexed="64"/>
      </patternFill>
    </fill>
    <fill>
      <patternFill patternType="solid">
        <fgColor theme="2" tint="-0.249977111117893"/>
        <bgColor indexed="64"/>
      </patternFill>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0" fontId="22"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9" fontId="139" fillId="0" borderId="0" applyFont="0" applyFill="0" applyBorder="0" applyAlignment="0" applyProtection="0"/>
    <xf numFmtId="0" fontId="149" fillId="0" borderId="0"/>
    <xf numFmtId="0" fontId="149" fillId="0" borderId="0"/>
    <xf numFmtId="0" fontId="149" fillId="0" borderId="0"/>
  </cellStyleXfs>
  <cellXfs count="1795">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9" xfId="0" applyFont="1" applyFill="1" applyBorder="1" applyAlignment="1" applyProtection="1">
      <alignment vertical="top" wrapText="1"/>
    </xf>
    <xf numFmtId="0" fontId="26" fillId="4" borderId="16" xfId="0" applyFont="1" applyFill="1" applyBorder="1" applyAlignment="1">
      <alignment horizontal="center" vertical="center" wrapText="1"/>
    </xf>
    <xf numFmtId="0" fontId="14"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1" fillId="3" borderId="24" xfId="0" applyFont="1" applyFill="1" applyBorder="1" applyAlignment="1" applyProtection="1">
      <alignment vertical="top" wrapTex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9" xfId="0" applyFont="1" applyFill="1" applyBorder="1"/>
    <xf numFmtId="0" fontId="23" fillId="3" borderId="20" xfId="0" applyFont="1" applyFill="1" applyBorder="1"/>
    <xf numFmtId="0" fontId="23"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3" fillId="3" borderId="19" xfId="0" applyFont="1" applyFill="1" applyBorder="1" applyProtection="1"/>
    <xf numFmtId="0" fontId="23" fillId="3" borderId="20" xfId="0" applyFont="1" applyFill="1" applyBorder="1" applyProtection="1"/>
    <xf numFmtId="0" fontId="23" fillId="3" borderId="0" xfId="0" applyFont="1" applyFill="1" applyBorder="1" applyProtection="1"/>
    <xf numFmtId="0" fontId="23"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1" fillId="3" borderId="22" xfId="0" applyFont="1" applyFill="1" applyBorder="1" applyAlignment="1" applyProtection="1"/>
    <xf numFmtId="0" fontId="0" fillId="3" borderId="22" xfId="0" applyFill="1" applyBorder="1"/>
    <xf numFmtId="0" fontId="28" fillId="3" borderId="18" xfId="0" applyFont="1" applyFill="1" applyBorder="1" applyAlignment="1">
      <alignment vertical="center"/>
    </xf>
    <xf numFmtId="0" fontId="28" fillId="3" borderId="21"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22"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9" fillId="3" borderId="0" xfId="0" applyFont="1" applyFill="1" applyBorder="1"/>
    <xf numFmtId="0" fontId="30" fillId="3" borderId="0" xfId="0" applyFont="1" applyFill="1" applyBorder="1"/>
    <xf numFmtId="0" fontId="29" fillId="0" borderId="27" xfId="0" applyFont="1" applyFill="1" applyBorder="1" applyAlignment="1">
      <alignment vertical="top" wrapText="1"/>
    </xf>
    <xf numFmtId="0" fontId="29" fillId="0" borderId="25" xfId="0" applyFont="1" applyFill="1" applyBorder="1" applyAlignment="1">
      <alignment vertical="top" wrapText="1"/>
    </xf>
    <xf numFmtId="0" fontId="29" fillId="0" borderId="26" xfId="0" applyFont="1" applyFill="1" applyBorder="1" applyAlignment="1">
      <alignment vertical="top" wrapText="1"/>
    </xf>
    <xf numFmtId="0" fontId="29" fillId="0" borderId="22" xfId="0" applyFont="1" applyFill="1" applyBorder="1" applyAlignment="1">
      <alignment vertical="top" wrapText="1"/>
    </xf>
    <xf numFmtId="0" fontId="29" fillId="0" borderId="1" xfId="0" applyFont="1" applyFill="1" applyBorder="1" applyAlignment="1">
      <alignment vertical="top" wrapText="1"/>
    </xf>
    <xf numFmtId="0" fontId="29" fillId="0" borderId="30" xfId="0" applyFont="1" applyFill="1" applyBorder="1" applyAlignment="1">
      <alignment vertical="top" wrapText="1"/>
    </xf>
    <xf numFmtId="0" fontId="23" fillId="0" borderId="1" xfId="0" applyFont="1" applyFill="1" applyBorder="1" applyAlignment="1">
      <alignment vertical="top" wrapText="1"/>
    </xf>
    <xf numFmtId="0" fontId="23" fillId="3" borderId="24" xfId="0" applyFont="1" applyFill="1" applyBorder="1"/>
    <xf numFmtId="0" fontId="31" fillId="0" borderId="1" xfId="0" applyFont="1" applyFill="1" applyBorder="1" applyAlignment="1">
      <alignment horizontal="center" vertical="top" wrapText="1"/>
    </xf>
    <xf numFmtId="0" fontId="31" fillId="0" borderId="30" xfId="0" applyFont="1" applyFill="1" applyBorder="1" applyAlignment="1">
      <alignment horizontal="center" vertical="top" wrapText="1"/>
    </xf>
    <xf numFmtId="0" fontId="31" fillId="0" borderId="1" xfId="0" applyFont="1" applyFill="1" applyBorder="1" applyAlignment="1">
      <alignment horizontal="center" vertical="top"/>
    </xf>
    <xf numFmtId="0" fontId="2" fillId="2" borderId="31" xfId="0" applyFont="1" applyFill="1" applyBorder="1" applyAlignment="1" applyProtection="1">
      <alignment horizontal="center" vertical="center" wrapText="1"/>
    </xf>
    <xf numFmtId="1" fontId="1" fillId="2" borderId="32"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8" xfId="0" applyFont="1" applyFill="1" applyBorder="1" applyAlignment="1" applyProtection="1">
      <alignment horizontal="right"/>
    </xf>
    <xf numFmtId="0" fontId="23" fillId="3" borderId="19" xfId="0" applyFont="1" applyFill="1" applyBorder="1" applyAlignment="1" applyProtection="1">
      <alignment horizontal="right"/>
    </xf>
    <xf numFmtId="0" fontId="23" fillId="3" borderId="21"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7"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3" fillId="2" borderId="1" xfId="0" applyFont="1" applyFill="1" applyBorder="1" applyAlignment="1" applyProtection="1">
      <alignment horizontal="center"/>
    </xf>
    <xf numFmtId="0" fontId="4" fillId="3" borderId="0" xfId="0" applyFont="1" applyFill="1" applyBorder="1" applyAlignment="1" applyProtection="1"/>
    <xf numFmtId="0" fontId="0" fillId="3" borderId="0" xfId="0" applyFill="1"/>
    <xf numFmtId="0" fontId="23" fillId="3" borderId="23" xfId="0" applyFont="1" applyFill="1" applyBorder="1"/>
    <xf numFmtId="0" fontId="23"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7" xfId="0" applyBorder="1" applyProtection="1"/>
    <xf numFmtId="0" fontId="42" fillId="11" borderId="57"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60"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7"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61" xfId="0" applyFont="1" applyFill="1" applyBorder="1" applyAlignment="1" applyProtection="1">
      <alignment horizontal="center" vertical="center" wrapText="1"/>
    </xf>
    <xf numFmtId="0" fontId="42" fillId="11" borderId="45"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3"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3"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6" xfId="4" applyFont="1" applyBorder="1" applyAlignment="1" applyProtection="1">
      <alignment vertical="center"/>
      <protection locked="0"/>
    </xf>
    <xf numFmtId="0" fontId="47"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61"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39" fillId="8" borderId="11" xfId="4" applyBorder="1" applyProtection="1">
      <protection locked="0"/>
    </xf>
    <xf numFmtId="0" fontId="47" fillId="8" borderId="29" xfId="4" applyFont="1" applyBorder="1" applyAlignment="1" applyProtection="1">
      <alignment vertical="center" wrapText="1"/>
      <protection locked="0"/>
    </xf>
    <xf numFmtId="0" fontId="47" fillId="8" borderId="54" xfId="4" applyFont="1" applyBorder="1" applyAlignment="1" applyProtection="1">
      <alignment horizontal="center" vertical="center"/>
      <protection locked="0"/>
    </xf>
    <xf numFmtId="0" fontId="39" fillId="12" borderId="11" xfId="4" applyFill="1" applyBorder="1" applyProtection="1">
      <protection locked="0"/>
    </xf>
    <xf numFmtId="0" fontId="47" fillId="12" borderId="29" xfId="4" applyFont="1" applyFill="1" applyBorder="1" applyAlignment="1" applyProtection="1">
      <alignment vertical="center" wrapText="1"/>
      <protection locked="0"/>
    </xf>
    <xf numFmtId="0" fontId="47"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8"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3"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3" xfId="4" applyFill="1" applyBorder="1" applyAlignment="1" applyProtection="1">
      <alignment vertical="center" wrapText="1"/>
      <protection locked="0"/>
    </xf>
    <xf numFmtId="0" fontId="39" fillId="8" borderId="7" xfId="4"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5"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7" xfId="4" applyFill="1" applyBorder="1" applyAlignment="1" applyProtection="1">
      <alignment vertical="center" wrapText="1"/>
      <protection locked="0"/>
    </xf>
    <xf numFmtId="0" fontId="42" fillId="11" borderId="10" xfId="0" applyFont="1" applyFill="1" applyBorder="1" applyAlignment="1" applyProtection="1">
      <alignment horizontal="center" vertical="center" wrapText="1"/>
    </xf>
    <xf numFmtId="0" fontId="39" fillId="8" borderId="34" xfId="4" applyBorder="1" applyAlignment="1" applyProtection="1">
      <protection locked="0"/>
    </xf>
    <xf numFmtId="10" fontId="39" fillId="8" borderId="39" xfId="4" applyNumberFormat="1" applyBorder="1" applyAlignment="1" applyProtection="1">
      <alignment horizontal="center" vertical="center"/>
      <protection locked="0"/>
    </xf>
    <xf numFmtId="0" fontId="39" fillId="12" borderId="34" xfId="4" applyFill="1" applyBorder="1" applyAlignment="1" applyProtection="1">
      <protection locked="0"/>
    </xf>
    <xf numFmtId="10" fontId="39" fillId="12" borderId="39" xfId="4" applyNumberFormat="1" applyFill="1" applyBorder="1" applyAlignment="1" applyProtection="1">
      <alignment horizontal="center" vertical="center"/>
      <protection locked="0"/>
    </xf>
    <xf numFmtId="0" fontId="42" fillId="11" borderId="29"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7"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29"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4" fillId="3" borderId="19" xfId="0" applyFont="1" applyFill="1" applyBorder="1" applyAlignment="1">
      <alignment vertical="top" wrapText="1"/>
    </xf>
    <xf numFmtId="0" fontId="24" fillId="3" borderId="20" xfId="0" applyFont="1" applyFill="1" applyBorder="1" applyAlignment="1">
      <alignment vertical="top" wrapText="1"/>
    </xf>
    <xf numFmtId="0" fontId="22" fillId="3" borderId="24" xfId="1" applyFill="1" applyBorder="1" applyAlignment="1" applyProtection="1">
      <alignment vertical="top" wrapText="1"/>
    </xf>
    <xf numFmtId="0" fontId="22" fillId="3" borderId="25" xfId="1" applyFill="1" applyBorder="1" applyAlignment="1" applyProtection="1">
      <alignment vertical="top" wrapText="1"/>
    </xf>
    <xf numFmtId="0" fontId="0" fillId="10" borderId="1" xfId="0" applyFill="1" applyBorder="1" applyProtection="1"/>
    <xf numFmtId="0" fontId="39" fillId="12" borderId="57" xfId="4" applyFill="1" applyBorder="1" applyAlignment="1" applyProtection="1">
      <alignment vertical="center"/>
      <protection locked="0"/>
    </xf>
    <xf numFmtId="0" fontId="0" fillId="0" borderId="0" xfId="0" applyAlignment="1">
      <alignment vertical="center" wrapText="1"/>
    </xf>
    <xf numFmtId="0" fontId="49" fillId="0" borderId="1" xfId="0" applyFont="1" applyFill="1" applyBorder="1"/>
    <xf numFmtId="0" fontId="12" fillId="0" borderId="1" xfId="0" applyFont="1" applyFill="1" applyBorder="1" applyAlignment="1">
      <alignment vertical="top" wrapText="1"/>
    </xf>
    <xf numFmtId="0" fontId="0" fillId="0" borderId="0" xfId="0" applyAlignment="1">
      <alignment wrapText="1"/>
    </xf>
    <xf numFmtId="1" fontId="1" fillId="2" borderId="1"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9" fillId="3" borderId="0" xfId="0" applyFont="1" applyFill="1" applyBorder="1" applyAlignment="1" applyProtection="1">
      <alignment vertical="top" wrapText="1"/>
    </xf>
    <xf numFmtId="15" fontId="1" fillId="2" borderId="3" xfId="0" applyNumberFormat="1" applyFont="1" applyFill="1" applyBorder="1" applyAlignment="1" applyProtection="1">
      <alignment horizontal="center" vertical="center"/>
    </xf>
    <xf numFmtId="165" fontId="1" fillId="2" borderId="3" xfId="0" applyNumberFormat="1" applyFont="1" applyFill="1" applyBorder="1" applyAlignment="1" applyProtection="1">
      <alignment horizontal="center" vertical="center"/>
    </xf>
    <xf numFmtId="165" fontId="1" fillId="2" borderId="4" xfId="0" applyNumberFormat="1" applyFont="1" applyFill="1" applyBorder="1" applyAlignment="1" applyProtection="1">
      <alignment horizontal="center" vertical="center"/>
    </xf>
    <xf numFmtId="0" fontId="22" fillId="2" borderId="3" xfId="1" applyFill="1" applyBorder="1" applyAlignment="1" applyProtection="1">
      <protection locked="0"/>
    </xf>
    <xf numFmtId="0" fontId="22" fillId="2" borderId="3" xfId="1" quotePrefix="1" applyFill="1" applyBorder="1" applyAlignment="1" applyProtection="1">
      <protection locked="0"/>
    </xf>
    <xf numFmtId="164" fontId="1" fillId="3" borderId="0" xfId="0" applyNumberFormat="1" applyFont="1" applyFill="1" applyBorder="1" applyAlignment="1" applyProtection="1">
      <alignment horizontal="left"/>
      <protection locked="0"/>
    </xf>
    <xf numFmtId="0" fontId="1" fillId="2" borderId="7"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4" fontId="13" fillId="2" borderId="45" xfId="0" applyNumberFormat="1" applyFont="1" applyFill="1" applyBorder="1" applyAlignment="1" applyProtection="1">
      <alignment horizontal="left" vertical="top" wrapText="1"/>
    </xf>
    <xf numFmtId="17" fontId="1" fillId="2" borderId="3" xfId="0" applyNumberFormat="1" applyFont="1" applyFill="1" applyBorder="1" applyAlignment="1" applyProtection="1">
      <alignment vertical="top" wrapText="1"/>
    </xf>
    <xf numFmtId="0" fontId="0" fillId="0" borderId="0" xfId="0" applyAlignment="1">
      <alignment horizontal="left" vertical="top" wrapText="1"/>
    </xf>
    <xf numFmtId="0" fontId="2"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wrapText="1"/>
    </xf>
    <xf numFmtId="0" fontId="0" fillId="0" borderId="0" xfId="0"/>
    <xf numFmtId="0" fontId="9" fillId="3" borderId="0" xfId="0" applyFont="1" applyFill="1" applyBorder="1" applyAlignment="1" applyProtection="1">
      <alignment horizontal="center" wrapText="1"/>
    </xf>
    <xf numFmtId="0" fontId="13" fillId="2" borderId="15" xfId="0" applyFont="1" applyFill="1" applyBorder="1" applyAlignment="1" applyProtection="1">
      <alignment horizontal="left" vertical="center" wrapText="1"/>
    </xf>
    <xf numFmtId="0" fontId="13" fillId="2" borderId="30"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0" fillId="0" borderId="0" xfId="0" applyAlignment="1">
      <alignmen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vertical="center"/>
    </xf>
    <xf numFmtId="0" fontId="0" fillId="3" borderId="21" xfId="0" applyFill="1" applyBorder="1" applyAlignment="1">
      <alignment horizontal="left" vertical="center"/>
    </xf>
    <xf numFmtId="0" fontId="12" fillId="3" borderId="22" xfId="0" applyFont="1" applyFill="1" applyBorder="1" applyAlignment="1" applyProtection="1">
      <alignment vertical="center" wrapText="1"/>
    </xf>
    <xf numFmtId="0" fontId="12" fillId="3" borderId="21"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7" fillId="3" borderId="23"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25"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2" fillId="3" borderId="21"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0" fillId="3" borderId="0" xfId="0" applyFont="1" applyFill="1" applyBorder="1" applyAlignment="1" applyProtection="1"/>
    <xf numFmtId="0" fontId="55" fillId="3" borderId="0" xfId="0" applyFont="1" applyFill="1"/>
    <xf numFmtId="0" fontId="2" fillId="3" borderId="22" xfId="0" applyFont="1" applyFill="1" applyBorder="1" applyAlignment="1" applyProtection="1">
      <alignment horizontal="left" vertical="center"/>
    </xf>
    <xf numFmtId="49" fontId="51" fillId="2" borderId="3" xfId="0" applyNumberFormat="1" applyFont="1" applyFill="1" applyBorder="1" applyAlignment="1" applyProtection="1">
      <alignment horizontal="left" vertical="center" wrapText="1"/>
    </xf>
    <xf numFmtId="49" fontId="51" fillId="2" borderId="65" xfId="0" applyNumberFormat="1" applyFont="1" applyFill="1" applyBorder="1" applyAlignment="1" applyProtection="1">
      <alignment horizontal="left" vertical="center" wrapText="1"/>
    </xf>
    <xf numFmtId="49" fontId="12" fillId="2" borderId="65" xfId="0" applyNumberFormat="1" applyFont="1" applyFill="1" applyBorder="1" applyAlignment="1" applyProtection="1">
      <alignment horizontal="left" vertical="center" wrapText="1"/>
    </xf>
    <xf numFmtId="49" fontId="52" fillId="2" borderId="14" xfId="0" applyNumberFormat="1" applyFont="1" applyFill="1" applyBorder="1" applyAlignment="1" applyProtection="1">
      <alignment horizontal="left" vertical="top" wrapText="1"/>
    </xf>
    <xf numFmtId="49" fontId="51" fillId="2" borderId="14" xfId="0" applyNumberFormat="1" applyFont="1" applyFill="1" applyBorder="1" applyAlignment="1" applyProtection="1">
      <alignment horizontal="left" vertical="center" wrapText="1"/>
    </xf>
    <xf numFmtId="49" fontId="12" fillId="2" borderId="54" xfId="0" applyNumberFormat="1" applyFont="1" applyFill="1" applyBorder="1" applyAlignment="1" applyProtection="1">
      <alignment horizontal="left" vertical="center" wrapText="1"/>
    </xf>
    <xf numFmtId="49" fontId="52" fillId="2" borderId="3" xfId="0" applyNumberFormat="1" applyFont="1" applyFill="1" applyBorder="1" applyAlignment="1" applyProtection="1">
      <alignment horizontal="left" vertical="center" wrapText="1"/>
    </xf>
    <xf numFmtId="49" fontId="51" fillId="2" borderId="54" xfId="0" applyNumberFormat="1" applyFont="1" applyFill="1" applyBorder="1" applyAlignment="1" applyProtection="1">
      <alignment horizontal="left" vertical="center" wrapText="1"/>
    </xf>
    <xf numFmtId="49" fontId="51" fillId="2" borderId="32" xfId="0" applyNumberFormat="1" applyFont="1" applyFill="1" applyBorder="1" applyAlignment="1" applyProtection="1">
      <alignment horizontal="left" vertical="center" wrapText="1"/>
    </xf>
    <xf numFmtId="49" fontId="51" fillId="2" borderId="66" xfId="0" applyNumberFormat="1" applyFont="1" applyFill="1" applyBorder="1" applyAlignment="1" applyProtection="1">
      <alignment horizontal="left" vertical="center" wrapText="1"/>
    </xf>
    <xf numFmtId="49" fontId="12" fillId="2" borderId="66" xfId="0" applyNumberFormat="1" applyFont="1" applyFill="1" applyBorder="1" applyAlignment="1" applyProtection="1">
      <alignment horizontal="left" vertical="center" wrapText="1"/>
    </xf>
    <xf numFmtId="49" fontId="52" fillId="2" borderId="32" xfId="0" applyNumberFormat="1" applyFont="1" applyFill="1" applyBorder="1" applyAlignment="1" applyProtection="1">
      <alignment horizontal="left" vertical="center" wrapText="1"/>
    </xf>
    <xf numFmtId="49" fontId="54" fillId="0" borderId="45" xfId="0" applyNumberFormat="1" applyFont="1" applyBorder="1" applyAlignment="1">
      <alignment horizontal="left" vertical="center" wrapText="1"/>
    </xf>
    <xf numFmtId="49" fontId="54" fillId="0" borderId="7" xfId="0" applyNumberFormat="1" applyFont="1" applyBorder="1" applyAlignment="1">
      <alignment horizontal="left" vertical="center" wrapText="1"/>
    </xf>
    <xf numFmtId="49" fontId="53" fillId="0" borderId="3" xfId="0" applyNumberFormat="1" applyFont="1" applyBorder="1" applyAlignment="1">
      <alignment horizontal="left" vertical="center" wrapText="1"/>
    </xf>
    <xf numFmtId="49" fontId="53" fillId="0" borderId="66" xfId="0" applyNumberFormat="1" applyFont="1" applyBorder="1" applyAlignment="1">
      <alignment horizontal="left" vertical="center" wrapText="1"/>
    </xf>
    <xf numFmtId="49" fontId="54" fillId="0" borderId="7" xfId="0" applyNumberFormat="1" applyFont="1" applyFill="1" applyBorder="1" applyAlignment="1">
      <alignment horizontal="left" vertical="center" wrapText="1"/>
    </xf>
    <xf numFmtId="49" fontId="54" fillId="0" borderId="13" xfId="0" applyNumberFormat="1" applyFont="1" applyFill="1" applyBorder="1" applyAlignment="1">
      <alignment horizontal="left" vertical="center" wrapText="1"/>
    </xf>
    <xf numFmtId="49" fontId="54" fillId="0" borderId="7" xfId="0" applyNumberFormat="1" applyFont="1" applyBorder="1" applyAlignment="1">
      <alignment horizontal="left" vertical="top" wrapText="1"/>
    </xf>
    <xf numFmtId="0" fontId="2"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0" fontId="1" fillId="3" borderId="19" xfId="0" applyFont="1" applyFill="1" applyBorder="1" applyAlignment="1" applyProtection="1">
      <alignment vertical="center"/>
    </xf>
    <xf numFmtId="0" fontId="0" fillId="3" borderId="19" xfId="0" applyFill="1" applyBorder="1" applyAlignment="1">
      <alignment vertical="center"/>
    </xf>
    <xf numFmtId="0" fontId="9" fillId="3" borderId="0" xfId="0" applyFont="1" applyFill="1" applyBorder="1" applyAlignment="1" applyProtection="1">
      <alignment horizontal="center" vertical="center" wrapText="1"/>
    </xf>
    <xf numFmtId="0" fontId="1" fillId="3" borderId="0" xfId="0" applyFont="1" applyFill="1" applyBorder="1" applyAlignment="1" applyProtection="1">
      <alignment vertical="center"/>
    </xf>
    <xf numFmtId="0" fontId="0" fillId="3" borderId="0" xfId="0" applyFill="1" applyBorder="1" applyAlignment="1">
      <alignment vertical="center"/>
    </xf>
    <xf numFmtId="0" fontId="59" fillId="2" borderId="1" xfId="0" applyFont="1" applyFill="1" applyBorder="1" applyAlignment="1">
      <alignment horizontal="left" vertical="center" wrapText="1"/>
    </xf>
    <xf numFmtId="0" fontId="0" fillId="2" borderId="1" xfId="0" applyFill="1" applyBorder="1" applyAlignment="1">
      <alignment vertical="center" wrapText="1"/>
    </xf>
    <xf numFmtId="0" fontId="8"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3" borderId="24" xfId="0" applyFont="1" applyFill="1" applyBorder="1" applyAlignment="1" applyProtection="1">
      <alignment vertical="center" wrapText="1"/>
    </xf>
    <xf numFmtId="0" fontId="0" fillId="3" borderId="24" xfId="0" applyFill="1" applyBorder="1" applyAlignment="1">
      <alignment vertical="center"/>
    </xf>
    <xf numFmtId="0" fontId="59" fillId="2" borderId="1" xfId="0" applyFont="1" applyFill="1" applyBorder="1" applyAlignment="1">
      <alignment horizontal="center" vertical="center" wrapText="1"/>
    </xf>
    <xf numFmtId="17" fontId="58" fillId="2" borderId="44" xfId="0" applyNumberFormat="1" applyFont="1" applyFill="1" applyBorder="1" applyAlignment="1" applyProtection="1">
      <alignment vertical="center" wrapText="1"/>
    </xf>
    <xf numFmtId="0" fontId="0" fillId="3" borderId="19" xfId="0" applyFill="1" applyBorder="1" applyAlignment="1">
      <alignment horizontal="center" vertical="center"/>
    </xf>
    <xf numFmtId="0" fontId="0" fillId="3" borderId="0"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0" fillId="3" borderId="24" xfId="0" applyFill="1" applyBorder="1" applyAlignment="1">
      <alignment horizontal="center" vertical="center"/>
    </xf>
    <xf numFmtId="0" fontId="0" fillId="0" borderId="0" xfId="0" applyAlignment="1">
      <alignment horizontal="center" vertical="center"/>
    </xf>
    <xf numFmtId="0" fontId="29" fillId="0" borderId="1" xfId="0" applyFont="1" applyFill="1" applyBorder="1" applyAlignment="1">
      <alignment wrapText="1"/>
    </xf>
    <xf numFmtId="0" fontId="2" fillId="3" borderId="0" xfId="0" applyFont="1" applyFill="1" applyBorder="1" applyAlignment="1" applyProtection="1">
      <alignment horizontal="left"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left" wrapText="1"/>
    </xf>
    <xf numFmtId="17" fontId="1" fillId="2" borderId="32" xfId="0" applyNumberFormat="1" applyFont="1" applyFill="1" applyBorder="1" applyAlignment="1" applyProtection="1">
      <alignment vertical="top" wrapText="1"/>
    </xf>
    <xf numFmtId="0" fontId="60" fillId="2" borderId="44" xfId="0" applyFont="1" applyFill="1" applyBorder="1" applyAlignment="1" applyProtection="1">
      <alignment horizontal="center" vertical="center" wrapText="1"/>
    </xf>
    <xf numFmtId="0" fontId="61" fillId="2" borderId="44" xfId="0" applyFont="1" applyFill="1" applyBorder="1" applyAlignment="1" applyProtection="1">
      <alignment vertical="center" wrapText="1"/>
    </xf>
    <xf numFmtId="0" fontId="61" fillId="2" borderId="30" xfId="0" applyFont="1" applyFill="1" applyBorder="1" applyAlignment="1" applyProtection="1">
      <alignment vertical="center" wrapText="1"/>
    </xf>
    <xf numFmtId="0" fontId="60" fillId="2" borderId="30" xfId="0" applyFont="1" applyFill="1" applyBorder="1" applyAlignment="1" applyProtection="1">
      <alignment vertical="center" wrapText="1"/>
    </xf>
    <xf numFmtId="0" fontId="61" fillId="2" borderId="44" xfId="0" applyFont="1" applyFill="1" applyBorder="1" applyAlignment="1" applyProtection="1">
      <alignment vertical="center" wrapText="1"/>
    </xf>
    <xf numFmtId="0" fontId="61" fillId="2" borderId="30" xfId="0" applyFont="1" applyFill="1" applyBorder="1" applyAlignment="1" applyProtection="1">
      <alignment vertical="center" wrapText="1"/>
    </xf>
    <xf numFmtId="0" fontId="62" fillId="0" borderId="0" xfId="0" applyFont="1" applyAlignment="1">
      <alignment vertical="center"/>
    </xf>
    <xf numFmtId="0" fontId="55" fillId="0" borderId="0" xfId="0" applyFont="1" applyAlignment="1">
      <alignment vertical="center"/>
    </xf>
    <xf numFmtId="0" fontId="67" fillId="0" borderId="1" xfId="0" applyFont="1" applyBorder="1" applyAlignment="1">
      <alignment vertical="center" wrapText="1"/>
    </xf>
    <xf numFmtId="0" fontId="67" fillId="0" borderId="22" xfId="0" applyFont="1" applyBorder="1" applyAlignment="1">
      <alignment vertical="center" wrapText="1"/>
    </xf>
    <xf numFmtId="0" fontId="74" fillId="0" borderId="26" xfId="0" applyFont="1" applyBorder="1" applyAlignment="1">
      <alignment vertical="center" wrapText="1"/>
    </xf>
    <xf numFmtId="0" fontId="79" fillId="0" borderId="22" xfId="0" applyFont="1" applyBorder="1" applyAlignment="1">
      <alignment vertical="center" wrapText="1"/>
    </xf>
    <xf numFmtId="0" fontId="83" fillId="0" borderId="22" xfId="0" applyFont="1" applyBorder="1" applyAlignment="1">
      <alignment vertical="center" wrapText="1"/>
    </xf>
    <xf numFmtId="0" fontId="71" fillId="0" borderId="26" xfId="0" applyFont="1" applyBorder="1" applyAlignment="1">
      <alignment vertical="center" wrapText="1"/>
    </xf>
    <xf numFmtId="0" fontId="85" fillId="0" borderId="22" xfId="0" applyFont="1" applyBorder="1" applyAlignment="1">
      <alignment vertical="center" wrapText="1"/>
    </xf>
    <xf numFmtId="0" fontId="76" fillId="0" borderId="26" xfId="0" applyFont="1" applyBorder="1" applyAlignment="1">
      <alignment vertical="center" wrapText="1"/>
    </xf>
    <xf numFmtId="0" fontId="67" fillId="0" borderId="22" xfId="0" applyFont="1" applyBorder="1" applyAlignment="1">
      <alignment horizontal="left" vertical="center" wrapText="1" indent="1"/>
    </xf>
    <xf numFmtId="0" fontId="83" fillId="0" borderId="25" xfId="0" applyFont="1" applyBorder="1" applyAlignment="1">
      <alignment vertical="center" wrapText="1"/>
    </xf>
    <xf numFmtId="0" fontId="71" fillId="0" borderId="22" xfId="0" applyFont="1" applyBorder="1" applyAlignment="1">
      <alignment vertical="top" wrapText="1"/>
    </xf>
    <xf numFmtId="0" fontId="71" fillId="0" borderId="26" xfId="0" applyFont="1" applyBorder="1" applyAlignment="1">
      <alignment vertical="top" wrapText="1"/>
    </xf>
    <xf numFmtId="0" fontId="88" fillId="0" borderId="22" xfId="0" applyFont="1" applyBorder="1" applyAlignment="1">
      <alignment vertical="center" wrapText="1"/>
    </xf>
    <xf numFmtId="0" fontId="89" fillId="0" borderId="22" xfId="0" applyFont="1" applyBorder="1" applyAlignment="1">
      <alignment vertical="center" wrapText="1"/>
    </xf>
    <xf numFmtId="0" fontId="98" fillId="0" borderId="22" xfId="0" applyFont="1" applyBorder="1" applyAlignment="1">
      <alignment horizontal="left" vertical="center" wrapText="1" indent="1"/>
    </xf>
    <xf numFmtId="0" fontId="87" fillId="0" borderId="22" xfId="0" applyFont="1" applyBorder="1" applyAlignment="1">
      <alignment vertical="center" wrapText="1"/>
    </xf>
    <xf numFmtId="0" fontId="98" fillId="0" borderId="22" xfId="0" applyFont="1" applyBorder="1" applyAlignment="1">
      <alignment vertical="center" wrapText="1"/>
    </xf>
    <xf numFmtId="0" fontId="71" fillId="0" borderId="25" xfId="0" applyFont="1" applyBorder="1" applyAlignment="1">
      <alignment vertical="top" wrapText="1"/>
    </xf>
    <xf numFmtId="0" fontId="99" fillId="0" borderId="25" xfId="0" applyFont="1" applyBorder="1" applyAlignment="1">
      <alignment vertical="center" wrapText="1"/>
    </xf>
    <xf numFmtId="0" fontId="88" fillId="0" borderId="25" xfId="0" applyFont="1" applyBorder="1" applyAlignment="1">
      <alignment vertical="center" wrapText="1"/>
    </xf>
    <xf numFmtId="0" fontId="87" fillId="0" borderId="25" xfId="0" applyFont="1" applyBorder="1" applyAlignment="1">
      <alignment vertical="center" wrapText="1"/>
    </xf>
    <xf numFmtId="0" fontId="115" fillId="0" borderId="22" xfId="0" applyFont="1" applyBorder="1" applyAlignment="1">
      <alignment vertical="center" wrapText="1"/>
    </xf>
    <xf numFmtId="0" fontId="117" fillId="0" borderId="22" xfId="0" applyFont="1" applyBorder="1" applyAlignment="1">
      <alignment vertical="center" wrapText="1"/>
    </xf>
    <xf numFmtId="0" fontId="118" fillId="0" borderId="22" xfId="0" applyFont="1" applyBorder="1" applyAlignment="1">
      <alignment vertical="center" wrapText="1"/>
    </xf>
    <xf numFmtId="0" fontId="96" fillId="0" borderId="22" xfId="0" applyFont="1" applyBorder="1" applyAlignment="1">
      <alignment vertical="center" wrapText="1"/>
    </xf>
    <xf numFmtId="0" fontId="120" fillId="0" borderId="22" xfId="0" applyFont="1" applyBorder="1" applyAlignment="1">
      <alignment vertical="center" wrapText="1"/>
    </xf>
    <xf numFmtId="0" fontId="120" fillId="0" borderId="25" xfId="0" applyFont="1" applyBorder="1" applyAlignment="1">
      <alignment vertical="center" wrapText="1"/>
    </xf>
    <xf numFmtId="0" fontId="96" fillId="0" borderId="25" xfId="0" applyFont="1" applyBorder="1" applyAlignment="1">
      <alignment vertical="center" wrapText="1"/>
    </xf>
    <xf numFmtId="0" fontId="117" fillId="0" borderId="25" xfId="0" applyFont="1" applyBorder="1" applyAlignment="1">
      <alignment vertical="center" wrapText="1"/>
    </xf>
    <xf numFmtId="0" fontId="71" fillId="0" borderId="27" xfId="0" applyFont="1" applyBorder="1" applyAlignment="1">
      <alignment vertical="top" wrapText="1"/>
    </xf>
    <xf numFmtId="0" fontId="133" fillId="0" borderId="22" xfId="0" applyFont="1" applyBorder="1" applyAlignment="1">
      <alignment vertical="center" wrapText="1"/>
    </xf>
    <xf numFmtId="0" fontId="119" fillId="0" borderId="22" xfId="0" applyFont="1" applyBorder="1" applyAlignment="1">
      <alignment vertical="center" wrapText="1"/>
    </xf>
    <xf numFmtId="0" fontId="130" fillId="0" borderId="22" xfId="0" applyFont="1" applyBorder="1" applyAlignment="1">
      <alignment vertical="center" wrapText="1"/>
    </xf>
    <xf numFmtId="0" fontId="134" fillId="0" borderId="22" xfId="0" applyFont="1" applyBorder="1" applyAlignment="1">
      <alignment vertical="center" wrapText="1"/>
    </xf>
    <xf numFmtId="0" fontId="135" fillId="0" borderId="22" xfId="0" applyFont="1" applyBorder="1" applyAlignment="1">
      <alignment vertical="center" wrapText="1"/>
    </xf>
    <xf numFmtId="0" fontId="130" fillId="0" borderId="25" xfId="0" applyFont="1" applyBorder="1" applyAlignment="1">
      <alignment vertical="center" wrapText="1"/>
    </xf>
    <xf numFmtId="0" fontId="136" fillId="0" borderId="25" xfId="0" applyFont="1" applyBorder="1" applyAlignment="1">
      <alignment vertical="center" wrapText="1"/>
    </xf>
    <xf numFmtId="0" fontId="67" fillId="0" borderId="15" xfId="0" applyFont="1" applyBorder="1" applyAlignment="1">
      <alignment vertical="center" wrapText="1"/>
    </xf>
    <xf numFmtId="0" fontId="70" fillId="0" borderId="15" xfId="0" applyFont="1" applyBorder="1" applyAlignment="1">
      <alignment vertical="center" wrapText="1"/>
    </xf>
    <xf numFmtId="0" fontId="72" fillId="0" borderId="15" xfId="0" applyFont="1" applyBorder="1" applyAlignment="1">
      <alignment vertical="center" wrapText="1"/>
    </xf>
    <xf numFmtId="0" fontId="67" fillId="0" borderId="26" xfId="0" applyFont="1" applyBorder="1" applyAlignment="1">
      <alignment vertical="center" wrapText="1"/>
    </xf>
    <xf numFmtId="0" fontId="71" fillId="0" borderId="0" xfId="0" applyFont="1"/>
    <xf numFmtId="0" fontId="137" fillId="0" borderId="0" xfId="0" applyFont="1"/>
    <xf numFmtId="0" fontId="29" fillId="2" borderId="1" xfId="0" applyFont="1" applyFill="1" applyBorder="1" applyAlignment="1">
      <alignment vertical="top" wrapText="1"/>
    </xf>
    <xf numFmtId="0" fontId="29" fillId="2" borderId="1" xfId="0" applyFont="1" applyFill="1" applyBorder="1" applyAlignment="1">
      <alignment horizontal="left" vertical="center" wrapText="1"/>
    </xf>
    <xf numFmtId="3" fontId="23" fillId="0" borderId="0" xfId="0" applyNumberFormat="1" applyFont="1" applyFill="1"/>
    <xf numFmtId="0" fontId="2"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2" fillId="11" borderId="29" xfId="0" applyFont="1" applyFill="1" applyBorder="1" applyAlignment="1" applyProtection="1">
      <alignment horizontal="center" vertical="center" wrapText="1"/>
    </xf>
    <xf numFmtId="0" fontId="42" fillId="11" borderId="54" xfId="0" applyFont="1" applyFill="1" applyBorder="1" applyAlignment="1" applyProtection="1">
      <alignment horizontal="center" vertical="center" wrapText="1"/>
    </xf>
    <xf numFmtId="0" fontId="42" fillId="11" borderId="40" xfId="0" applyFont="1" applyFill="1" applyBorder="1" applyAlignment="1" applyProtection="1">
      <alignment horizontal="center" vertical="center"/>
    </xf>
    <xf numFmtId="0" fontId="39" fillId="12" borderId="54" xfId="4" applyFill="1" applyBorder="1" applyAlignment="1" applyProtection="1">
      <alignment horizontal="center" vertical="center"/>
      <protection locked="0"/>
    </xf>
    <xf numFmtId="0" fontId="39" fillId="12" borderId="57" xfId="4" applyFill="1" applyBorder="1" applyAlignment="1" applyProtection="1">
      <alignment horizontal="center" vertical="center" wrapText="1"/>
      <protection locked="0"/>
    </xf>
    <xf numFmtId="0" fontId="39" fillId="12" borderId="29" xfId="4" applyFill="1" applyBorder="1" applyAlignment="1" applyProtection="1">
      <alignment horizontal="center" vertical="center" wrapText="1"/>
      <protection locked="0"/>
    </xf>
    <xf numFmtId="0" fontId="42" fillId="11" borderId="53" xfId="0" applyFont="1" applyFill="1" applyBorder="1" applyAlignment="1" applyProtection="1">
      <alignment horizontal="center" vertical="center" wrapText="1"/>
    </xf>
    <xf numFmtId="0" fontId="39" fillId="12" borderId="57" xfId="4" applyFill="1" applyBorder="1" applyAlignment="1" applyProtection="1">
      <alignment horizontal="center" vertical="center"/>
      <protection locked="0"/>
    </xf>
    <xf numFmtId="0" fontId="39" fillId="8" borderId="57" xfId="4" applyBorder="1" applyAlignment="1" applyProtection="1">
      <alignment horizontal="center" vertical="center"/>
      <protection locked="0"/>
    </xf>
    <xf numFmtId="0" fontId="42" fillId="11" borderId="57"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center" vertical="center" wrapText="1"/>
    </xf>
    <xf numFmtId="0" fontId="141" fillId="14" borderId="0" xfId="0" applyFont="1" applyFill="1" applyBorder="1" applyAlignment="1">
      <alignment horizontal="center" vertical="top" wrapText="1"/>
    </xf>
    <xf numFmtId="0" fontId="0" fillId="0" borderId="0" xfId="0" applyBorder="1" applyAlignment="1">
      <alignment vertical="top"/>
    </xf>
    <xf numFmtId="0" fontId="140" fillId="13" borderId="42" xfId="0" applyFont="1" applyFill="1" applyBorder="1" applyAlignment="1">
      <alignment horizontal="center" vertical="top" wrapText="1"/>
    </xf>
    <xf numFmtId="0" fontId="140" fillId="13" borderId="0" xfId="0" applyFont="1" applyFill="1" applyBorder="1" applyAlignment="1">
      <alignment horizontal="center" vertical="top" wrapText="1"/>
    </xf>
    <xf numFmtId="4" fontId="142" fillId="14" borderId="0" xfId="0" applyNumberFormat="1" applyFont="1" applyFill="1" applyBorder="1" applyAlignment="1">
      <alignment horizontal="center" vertical="top" wrapText="1"/>
    </xf>
    <xf numFmtId="4" fontId="144" fillId="15" borderId="29" xfId="0" applyNumberFormat="1" applyFont="1" applyFill="1" applyBorder="1" applyAlignment="1">
      <alignment vertical="top"/>
    </xf>
    <xf numFmtId="4" fontId="144" fillId="15" borderId="53" xfId="0" applyNumberFormat="1" applyFont="1" applyFill="1" applyBorder="1" applyAlignment="1">
      <alignment vertical="top" wrapText="1"/>
    </xf>
    <xf numFmtId="4" fontId="144" fillId="15" borderId="57" xfId="0" applyNumberFormat="1" applyFont="1" applyFill="1" applyBorder="1" applyAlignment="1">
      <alignment vertical="top" wrapText="1"/>
    </xf>
    <xf numFmtId="4" fontId="144" fillId="14" borderId="67" xfId="0" applyNumberFormat="1" applyFont="1" applyFill="1" applyBorder="1" applyAlignment="1">
      <alignment horizontal="left" vertical="top" wrapText="1"/>
    </xf>
    <xf numFmtId="0" fontId="145" fillId="15" borderId="11" xfId="0" applyFont="1" applyFill="1" applyBorder="1" applyAlignment="1">
      <alignment vertical="top" wrapText="1"/>
    </xf>
    <xf numFmtId="4" fontId="145" fillId="15" borderId="11" xfId="0" applyNumberFormat="1" applyFont="1" applyFill="1" applyBorder="1" applyAlignment="1">
      <alignment horizontal="center" vertical="top" wrapText="1"/>
    </xf>
    <xf numFmtId="49" fontId="145" fillId="15" borderId="11" xfId="0" applyNumberFormat="1" applyFont="1" applyFill="1" applyBorder="1" applyAlignment="1">
      <alignment horizontal="center" vertical="top" wrapText="1"/>
    </xf>
    <xf numFmtId="43" fontId="145" fillId="15" borderId="11" xfId="0" applyNumberFormat="1" applyFont="1" applyFill="1" applyBorder="1" applyAlignment="1">
      <alignment horizontal="center" vertical="top" wrapText="1"/>
    </xf>
    <xf numFmtId="4" fontId="145" fillId="14" borderId="59" xfId="0" applyNumberFormat="1" applyFont="1" applyFill="1" applyBorder="1" applyAlignment="1">
      <alignment horizontal="center" vertical="top" wrapText="1"/>
    </xf>
    <xf numFmtId="17" fontId="146" fillId="17" borderId="0" xfId="0" applyNumberFormat="1" applyFont="1" applyFill="1" applyBorder="1" applyAlignment="1">
      <alignment horizontal="center" vertical="top"/>
    </xf>
    <xf numFmtId="0" fontId="146" fillId="17" borderId="0" xfId="0" applyFont="1" applyFill="1" applyBorder="1" applyAlignment="1">
      <alignment horizontal="center" vertical="top"/>
    </xf>
    <xf numFmtId="17" fontId="146" fillId="16" borderId="0" xfId="0" applyNumberFormat="1" applyFont="1" applyFill="1" applyBorder="1" applyAlignment="1">
      <alignment horizontal="center" vertical="top"/>
    </xf>
    <xf numFmtId="0" fontId="146" fillId="16" borderId="0" xfId="0" applyFont="1" applyFill="1" applyBorder="1" applyAlignment="1">
      <alignment horizontal="center" vertical="top"/>
    </xf>
    <xf numFmtId="0" fontId="147" fillId="0" borderId="0" xfId="0" applyFont="1" applyBorder="1" applyAlignment="1">
      <alignment vertical="top"/>
    </xf>
    <xf numFmtId="0" fontId="148" fillId="18" borderId="18" xfId="0" applyFont="1" applyFill="1" applyBorder="1" applyAlignment="1">
      <alignment vertical="top"/>
    </xf>
    <xf numFmtId="0" fontId="0" fillId="18" borderId="19" xfId="0" applyFill="1" applyBorder="1" applyAlignment="1">
      <alignment vertical="top"/>
    </xf>
    <xf numFmtId="0" fontId="149" fillId="18" borderId="19" xfId="0" applyFont="1" applyFill="1" applyBorder="1" applyAlignment="1">
      <alignment vertical="top"/>
    </xf>
    <xf numFmtId="0" fontId="0" fillId="18" borderId="19" xfId="0" applyFill="1" applyBorder="1" applyAlignment="1">
      <alignment horizontal="center" vertical="top"/>
    </xf>
    <xf numFmtId="0" fontId="0" fillId="18" borderId="20" xfId="0" applyFill="1" applyBorder="1" applyAlignment="1">
      <alignment vertical="top"/>
    </xf>
    <xf numFmtId="0" fontId="0" fillId="14" borderId="0" xfId="0" applyFill="1" applyBorder="1" applyAlignment="1">
      <alignment vertical="top"/>
    </xf>
    <xf numFmtId="0" fontId="150" fillId="0" borderId="0" xfId="0" applyFont="1" applyBorder="1" applyAlignment="1">
      <alignment horizontal="center" vertical="top" wrapText="1"/>
    </xf>
    <xf numFmtId="0" fontId="150" fillId="0" borderId="11" xfId="0" applyFont="1" applyBorder="1" applyAlignment="1">
      <alignment horizontal="center" vertical="top" wrapText="1"/>
    </xf>
    <xf numFmtId="0" fontId="0" fillId="14" borderId="0" xfId="0" applyFill="1" applyAlignment="1">
      <alignment vertical="top"/>
    </xf>
    <xf numFmtId="0" fontId="0" fillId="0" borderId="11" xfId="0" applyBorder="1" applyAlignment="1">
      <alignment vertical="top"/>
    </xf>
    <xf numFmtId="0" fontId="0" fillId="0" borderId="11" xfId="0" applyFill="1" applyBorder="1" applyAlignment="1">
      <alignment vertical="top"/>
    </xf>
    <xf numFmtId="0" fontId="0" fillId="0" borderId="29" xfId="0" applyFill="1" applyBorder="1" applyAlignment="1">
      <alignment vertical="top"/>
    </xf>
    <xf numFmtId="0" fontId="151" fillId="19" borderId="52" xfId="0" applyFont="1" applyFill="1" applyBorder="1" applyAlignment="1">
      <alignment horizontal="left" vertical="center"/>
    </xf>
    <xf numFmtId="4" fontId="151" fillId="19" borderId="53" xfId="0" applyNumberFormat="1" applyFont="1" applyFill="1" applyBorder="1" applyAlignment="1">
      <alignment vertical="top"/>
    </xf>
    <xf numFmtId="49" fontId="152" fillId="19" borderId="53" xfId="0" applyNumberFormat="1" applyFont="1" applyFill="1" applyBorder="1" applyAlignment="1">
      <alignment horizontal="center" vertical="top"/>
    </xf>
    <xf numFmtId="43" fontId="151" fillId="19" borderId="53" xfId="0" applyNumberFormat="1" applyFont="1" applyFill="1" applyBorder="1" applyAlignment="1">
      <alignment horizontal="center" vertical="top"/>
    </xf>
    <xf numFmtId="43" fontId="151" fillId="19" borderId="53" xfId="0" applyNumberFormat="1" applyFont="1" applyFill="1" applyBorder="1" applyAlignment="1">
      <alignment vertical="top"/>
    </xf>
    <xf numFmtId="4" fontId="153" fillId="19" borderId="54" xfId="0" applyNumberFormat="1" applyFont="1" applyFill="1" applyBorder="1" applyAlignment="1">
      <alignment vertical="top"/>
    </xf>
    <xf numFmtId="4" fontId="153" fillId="14" borderId="0" xfId="0" applyNumberFormat="1" applyFont="1" applyFill="1" applyBorder="1" applyAlignment="1">
      <alignment vertical="top"/>
    </xf>
    <xf numFmtId="0" fontId="0" fillId="2" borderId="11" xfId="0" applyFill="1" applyBorder="1" applyAlignment="1">
      <alignment vertical="top"/>
    </xf>
    <xf numFmtId="0" fontId="0" fillId="2" borderId="29" xfId="0" applyFill="1" applyBorder="1" applyAlignment="1">
      <alignment vertical="top"/>
    </xf>
    <xf numFmtId="0" fontId="154" fillId="0" borderId="0" xfId="0" applyFont="1" applyFill="1" applyBorder="1" applyAlignment="1">
      <alignment vertical="top"/>
    </xf>
    <xf numFmtId="0" fontId="155" fillId="20" borderId="52" xfId="0" applyFont="1" applyFill="1" applyBorder="1" applyAlignment="1">
      <alignment horizontal="left" vertical="center"/>
    </xf>
    <xf numFmtId="4" fontId="155" fillId="20" borderId="53" xfId="0" applyNumberFormat="1" applyFont="1" applyFill="1" applyBorder="1" applyAlignment="1">
      <alignment vertical="top"/>
    </xf>
    <xf numFmtId="49" fontId="156" fillId="20" borderId="53" xfId="0" applyNumberFormat="1" applyFont="1" applyFill="1" applyBorder="1" applyAlignment="1">
      <alignment horizontal="center" vertical="top"/>
    </xf>
    <xf numFmtId="43" fontId="155" fillId="20" borderId="53" xfId="0" applyNumberFormat="1" applyFont="1" applyFill="1" applyBorder="1" applyAlignment="1">
      <alignment horizontal="center" vertical="top"/>
    </xf>
    <xf numFmtId="43" fontId="155" fillId="20" borderId="53" xfId="0" applyNumberFormat="1" applyFont="1" applyFill="1" applyBorder="1" applyAlignment="1">
      <alignment vertical="top"/>
    </xf>
    <xf numFmtId="4" fontId="157" fillId="20" borderId="54" xfId="0" applyNumberFormat="1" applyFont="1" applyFill="1" applyBorder="1" applyAlignment="1">
      <alignment vertical="top"/>
    </xf>
    <xf numFmtId="4" fontId="157" fillId="14" borderId="0" xfId="0" applyNumberFormat="1" applyFont="1" applyFill="1" applyBorder="1" applyAlignment="1">
      <alignment vertical="top"/>
    </xf>
    <xf numFmtId="0" fontId="158" fillId="2" borderId="0" xfId="0" applyFont="1" applyFill="1" applyBorder="1" applyAlignment="1">
      <alignment vertical="top"/>
    </xf>
    <xf numFmtId="0" fontId="159" fillId="0" borderId="6" xfId="0" applyFont="1" applyFill="1" applyBorder="1" applyAlignment="1">
      <alignment vertical="top" wrapText="1"/>
    </xf>
    <xf numFmtId="4" fontId="159" fillId="0" borderId="11" xfId="0" applyNumberFormat="1" applyFont="1" applyFill="1" applyBorder="1" applyAlignment="1">
      <alignment vertical="top"/>
    </xf>
    <xf numFmtId="49" fontId="159" fillId="0" borderId="11" xfId="0" applyNumberFormat="1" applyFont="1" applyFill="1" applyBorder="1" applyAlignment="1">
      <alignment horizontal="center" vertical="top"/>
    </xf>
    <xf numFmtId="4" fontId="159" fillId="21" borderId="11" xfId="0" applyNumberFormat="1" applyFont="1" applyFill="1" applyBorder="1" applyAlignment="1">
      <alignment vertical="top"/>
    </xf>
    <xf numFmtId="43" fontId="159" fillId="0" borderId="11" xfId="0" applyNumberFormat="1" applyFont="1" applyFill="1" applyBorder="1" applyAlignment="1">
      <alignment horizontal="center" vertical="top"/>
    </xf>
    <xf numFmtId="43" fontId="159" fillId="0" borderId="11" xfId="0" applyNumberFormat="1" applyFont="1" applyFill="1" applyBorder="1" applyAlignment="1">
      <alignment vertical="top"/>
    </xf>
    <xf numFmtId="4" fontId="160" fillId="21" borderId="7" xfId="0" applyNumberFormat="1" applyFont="1" applyFill="1" applyBorder="1" applyAlignment="1">
      <alignment vertical="top"/>
    </xf>
    <xf numFmtId="4" fontId="160" fillId="14" borderId="0" xfId="0" applyNumberFormat="1" applyFont="1" applyFill="1" applyBorder="1" applyAlignment="1">
      <alignment vertical="top"/>
    </xf>
    <xf numFmtId="0" fontId="0" fillId="22" borderId="11" xfId="0" applyFill="1" applyBorder="1" applyAlignment="1">
      <alignment vertical="top"/>
    </xf>
    <xf numFmtId="0" fontId="161" fillId="0" borderId="11" xfId="0" applyFont="1" applyFill="1" applyBorder="1" applyAlignment="1">
      <alignment vertical="top"/>
    </xf>
    <xf numFmtId="0" fontId="0" fillId="22" borderId="29" xfId="0" applyFill="1" applyBorder="1" applyAlignment="1">
      <alignment vertical="top"/>
    </xf>
    <xf numFmtId="0" fontId="0" fillId="2" borderId="11" xfId="0" applyFill="1" applyBorder="1" applyAlignment="1">
      <alignment horizontal="center" vertical="center"/>
    </xf>
    <xf numFmtId="0" fontId="161" fillId="22" borderId="11" xfId="0" applyFont="1" applyFill="1" applyBorder="1" applyAlignment="1">
      <alignment vertical="top"/>
    </xf>
    <xf numFmtId="0" fontId="159" fillId="14" borderId="52" xfId="0" applyFont="1" applyFill="1" applyBorder="1" applyAlignment="1">
      <alignment vertical="top" wrapText="1"/>
    </xf>
    <xf numFmtId="4" fontId="159" fillId="14" borderId="11" xfId="0" applyNumberFormat="1" applyFont="1" applyFill="1" applyBorder="1" applyAlignment="1">
      <alignment vertical="top"/>
    </xf>
    <xf numFmtId="49" fontId="159" fillId="14" borderId="11" xfId="0" applyNumberFormat="1" applyFont="1" applyFill="1" applyBorder="1" applyAlignment="1">
      <alignment horizontal="center" vertical="top"/>
    </xf>
    <xf numFmtId="43" fontId="159" fillId="14" borderId="11" xfId="0" applyNumberFormat="1" applyFont="1" applyFill="1" applyBorder="1" applyAlignment="1">
      <alignment horizontal="center" vertical="top"/>
    </xf>
    <xf numFmtId="43" fontId="159" fillId="14" borderId="11" xfId="0" applyNumberFormat="1" applyFont="1" applyFill="1" applyBorder="1" applyAlignment="1">
      <alignment vertical="top"/>
    </xf>
    <xf numFmtId="0" fontId="0" fillId="0" borderId="0" xfId="0" applyFill="1" applyBorder="1" applyAlignment="1">
      <alignment vertical="top"/>
    </xf>
    <xf numFmtId="0" fontId="162" fillId="13" borderId="21" xfId="0" applyFont="1" applyFill="1" applyBorder="1" applyAlignment="1">
      <alignment vertical="top" wrapText="1"/>
    </xf>
    <xf numFmtId="4" fontId="163" fillId="21" borderId="11" xfId="0" applyNumberFormat="1" applyFont="1" applyFill="1" applyBorder="1" applyAlignment="1">
      <alignment vertical="top"/>
    </xf>
    <xf numFmtId="0" fontId="155" fillId="13" borderId="11" xfId="0" applyFont="1" applyFill="1" applyBorder="1" applyAlignment="1">
      <alignment vertical="top" wrapText="1"/>
    </xf>
    <xf numFmtId="4" fontId="164" fillId="0" borderId="11" xfId="0" applyNumberFormat="1" applyFont="1" applyFill="1" applyBorder="1" applyAlignment="1">
      <alignment vertical="top"/>
    </xf>
    <xf numFmtId="49" fontId="164" fillId="0" borderId="11" xfId="0" applyNumberFormat="1" applyFont="1" applyFill="1" applyBorder="1" applyAlignment="1">
      <alignment horizontal="center" vertical="top"/>
    </xf>
    <xf numFmtId="4" fontId="164" fillId="21" borderId="11" xfId="0" applyNumberFormat="1" applyFont="1" applyFill="1" applyBorder="1" applyAlignment="1">
      <alignment vertical="top"/>
    </xf>
    <xf numFmtId="43" fontId="164" fillId="0" borderId="11" xfId="0" applyNumberFormat="1" applyFont="1" applyFill="1" applyBorder="1" applyAlignment="1">
      <alignment horizontal="center" vertical="top"/>
    </xf>
    <xf numFmtId="43" fontId="164" fillId="0" borderId="11" xfId="0" applyNumberFormat="1" applyFont="1" applyFill="1" applyBorder="1" applyAlignment="1">
      <alignment vertical="top"/>
    </xf>
    <xf numFmtId="4" fontId="165" fillId="21" borderId="11" xfId="0" applyNumberFormat="1" applyFont="1" applyFill="1" applyBorder="1" applyAlignment="1">
      <alignment vertical="top"/>
    </xf>
    <xf numFmtId="4" fontId="166" fillId="21" borderId="11" xfId="0" applyNumberFormat="1" applyFont="1" applyFill="1" applyBorder="1" applyAlignment="1">
      <alignment vertical="top"/>
    </xf>
    <xf numFmtId="0" fontId="162" fillId="0" borderId="0" xfId="0" applyFont="1" applyFill="1" applyBorder="1" applyAlignment="1">
      <alignment vertical="top" wrapText="1"/>
    </xf>
    <xf numFmtId="0" fontId="167" fillId="19" borderId="52" xfId="0" applyFont="1" applyFill="1" applyBorder="1" applyAlignment="1">
      <alignment vertical="top"/>
    </xf>
    <xf numFmtId="0" fontId="155" fillId="20" borderId="52" xfId="0" applyFont="1" applyFill="1" applyBorder="1" applyAlignment="1">
      <alignment vertical="top"/>
    </xf>
    <xf numFmtId="0" fontId="168" fillId="0" borderId="11" xfId="0" applyFont="1" applyFill="1" applyBorder="1" applyAlignment="1">
      <alignment horizontal="left" vertical="top"/>
    </xf>
    <xf numFmtId="0" fontId="168" fillId="0" borderId="29" xfId="0" applyFont="1" applyFill="1" applyBorder="1" applyAlignment="1">
      <alignment horizontal="left" vertical="top"/>
    </xf>
    <xf numFmtId="0" fontId="168" fillId="0" borderId="0" xfId="0" applyFont="1" applyFill="1" applyBorder="1" applyAlignment="1">
      <alignment horizontal="left" vertical="top"/>
    </xf>
    <xf numFmtId="0" fontId="0" fillId="0" borderId="11" xfId="0" applyBorder="1" applyAlignment="1">
      <alignment horizontal="left" vertical="top"/>
    </xf>
    <xf numFmtId="0" fontId="0" fillId="22" borderId="11" xfId="0" applyFill="1" applyBorder="1" applyAlignment="1">
      <alignment horizontal="left" vertical="top"/>
    </xf>
    <xf numFmtId="0" fontId="0" fillId="0" borderId="11" xfId="0" applyFill="1" applyBorder="1" applyAlignment="1">
      <alignment horizontal="left" vertical="top"/>
    </xf>
    <xf numFmtId="0" fontId="0" fillId="0" borderId="29" xfId="0" applyFill="1" applyBorder="1" applyAlignment="1">
      <alignment horizontal="left" vertical="top"/>
    </xf>
    <xf numFmtId="0" fontId="0" fillId="0" borderId="0" xfId="0" applyBorder="1" applyAlignment="1">
      <alignment horizontal="left" vertical="top"/>
    </xf>
    <xf numFmtId="0" fontId="159" fillId="0" borderId="57" xfId="0" applyFont="1" applyFill="1" applyBorder="1" applyAlignment="1">
      <alignment vertical="top" wrapText="1"/>
    </xf>
    <xf numFmtId="0" fontId="149" fillId="0" borderId="11" xfId="0" applyFont="1" applyFill="1" applyBorder="1" applyAlignment="1">
      <alignment vertical="top"/>
    </xf>
    <xf numFmtId="4" fontId="159" fillId="2" borderId="11" xfId="0" applyNumberFormat="1" applyFont="1" applyFill="1" applyBorder="1" applyAlignment="1">
      <alignment vertical="top"/>
    </xf>
    <xf numFmtId="43" fontId="162" fillId="13" borderId="21" xfId="0" applyNumberFormat="1" applyFont="1" applyFill="1" applyBorder="1" applyAlignment="1">
      <alignment vertical="top" wrapText="1"/>
    </xf>
    <xf numFmtId="0" fontId="0" fillId="2" borderId="39" xfId="0" applyFill="1" applyBorder="1" applyAlignment="1">
      <alignment vertical="top"/>
    </xf>
    <xf numFmtId="0" fontId="0" fillId="0" borderId="39" xfId="0" applyFill="1" applyBorder="1" applyAlignment="1">
      <alignment vertical="top"/>
    </xf>
    <xf numFmtId="0" fontId="0" fillId="0" borderId="34" xfId="0" applyFill="1" applyBorder="1" applyAlignment="1">
      <alignment vertical="top"/>
    </xf>
    <xf numFmtId="0" fontId="162" fillId="0" borderId="52" xfId="0" applyFont="1" applyFill="1" applyBorder="1" applyAlignment="1">
      <alignment vertical="top" wrapText="1"/>
    </xf>
    <xf numFmtId="0" fontId="149" fillId="0" borderId="11" xfId="0" applyFont="1" applyBorder="1" applyAlignment="1">
      <alignment vertical="top"/>
    </xf>
    <xf numFmtId="0" fontId="149" fillId="0" borderId="29" xfId="0" applyFont="1" applyFill="1" applyBorder="1" applyAlignment="1">
      <alignment vertical="top"/>
    </xf>
    <xf numFmtId="0" fontId="155" fillId="20" borderId="52" xfId="0" applyFont="1" applyFill="1" applyBorder="1" applyAlignment="1">
      <alignment vertical="top" wrapText="1"/>
    </xf>
    <xf numFmtId="0" fontId="0" fillId="0" borderId="57" xfId="0" applyFill="1" applyBorder="1" applyAlignment="1">
      <alignment vertical="top"/>
    </xf>
    <xf numFmtId="0" fontId="161" fillId="0" borderId="29" xfId="0" applyFont="1" applyFill="1" applyBorder="1" applyAlignment="1">
      <alignment vertical="top"/>
    </xf>
    <xf numFmtId="0" fontId="0" fillId="0" borderId="39" xfId="0" applyBorder="1" applyAlignment="1">
      <alignment vertical="top"/>
    </xf>
    <xf numFmtId="0" fontId="0" fillId="2" borderId="34" xfId="0" applyFill="1" applyBorder="1" applyAlignment="1">
      <alignment vertical="top"/>
    </xf>
    <xf numFmtId="0" fontId="0" fillId="2" borderId="39" xfId="0" applyFill="1" applyBorder="1" applyAlignment="1">
      <alignment horizontal="center" vertical="center"/>
    </xf>
    <xf numFmtId="0" fontId="161" fillId="0" borderId="34" xfId="0" applyFont="1" applyFill="1" applyBorder="1" applyAlignment="1">
      <alignment vertical="top"/>
    </xf>
    <xf numFmtId="0" fontId="161" fillId="0" borderId="39" xfId="0" applyFont="1" applyFill="1" applyBorder="1" applyAlignment="1">
      <alignment vertical="top"/>
    </xf>
    <xf numFmtId="0" fontId="0" fillId="0" borderId="56" xfId="0" applyFill="1" applyBorder="1" applyAlignment="1">
      <alignment vertical="top"/>
    </xf>
    <xf numFmtId="4" fontId="159" fillId="0" borderId="11" xfId="0" applyNumberFormat="1" applyFont="1" applyBorder="1" applyAlignment="1">
      <alignment vertical="top"/>
    </xf>
    <xf numFmtId="0" fontId="162" fillId="0" borderId="11" xfId="0" applyFont="1" applyFill="1" applyBorder="1" applyAlignment="1">
      <alignment vertical="top" wrapText="1"/>
    </xf>
    <xf numFmtId="0" fontId="149" fillId="0" borderId="11" xfId="0" applyFont="1" applyBorder="1" applyAlignment="1">
      <alignment vertical="top" wrapText="1"/>
    </xf>
    <xf numFmtId="0" fontId="167" fillId="18" borderId="23" xfId="0" applyFont="1" applyFill="1" applyBorder="1" applyAlignment="1">
      <alignment vertical="top" wrapText="1"/>
    </xf>
    <xf numFmtId="4" fontId="167" fillId="18" borderId="24" xfId="0" applyNumberFormat="1" applyFont="1" applyFill="1" applyBorder="1" applyAlignment="1">
      <alignment vertical="top"/>
    </xf>
    <xf numFmtId="49" fontId="169" fillId="18" borderId="24" xfId="0" applyNumberFormat="1" applyFont="1" applyFill="1" applyBorder="1" applyAlignment="1">
      <alignment horizontal="center" vertical="top"/>
    </xf>
    <xf numFmtId="43" fontId="167" fillId="18" borderId="24" xfId="0" applyNumberFormat="1" applyFont="1" applyFill="1" applyBorder="1" applyAlignment="1">
      <alignment horizontal="center" vertical="top"/>
    </xf>
    <xf numFmtId="43" fontId="167" fillId="18" borderId="24" xfId="0" applyNumberFormat="1" applyFont="1" applyFill="1" applyBorder="1" applyAlignment="1">
      <alignment vertical="top"/>
    </xf>
    <xf numFmtId="0" fontId="167" fillId="20" borderId="23" xfId="0" applyFont="1" applyFill="1" applyBorder="1" applyAlignment="1">
      <alignment vertical="top" wrapText="1"/>
    </xf>
    <xf numFmtId="4" fontId="167" fillId="20" borderId="24" xfId="0" applyNumberFormat="1" applyFont="1" applyFill="1" applyBorder="1" applyAlignment="1">
      <alignment vertical="top"/>
    </xf>
    <xf numFmtId="49" fontId="169" fillId="20" borderId="24" xfId="0" applyNumberFormat="1" applyFont="1" applyFill="1" applyBorder="1" applyAlignment="1">
      <alignment horizontal="center" vertical="top"/>
    </xf>
    <xf numFmtId="43" fontId="167" fillId="20" borderId="24" xfId="0" applyNumberFormat="1" applyFont="1" applyFill="1" applyBorder="1" applyAlignment="1">
      <alignment horizontal="center" vertical="top"/>
    </xf>
    <xf numFmtId="43" fontId="167" fillId="20" borderId="24" xfId="0" applyNumberFormat="1" applyFont="1" applyFill="1" applyBorder="1" applyAlignment="1">
      <alignment vertical="top"/>
    </xf>
    <xf numFmtId="166" fontId="167" fillId="20" borderId="24" xfId="0" applyNumberFormat="1" applyFont="1" applyFill="1" applyBorder="1" applyAlignment="1">
      <alignment vertical="top"/>
    </xf>
    <xf numFmtId="4" fontId="160" fillId="20" borderId="0" xfId="0" applyNumberFormat="1" applyFont="1" applyFill="1" applyBorder="1" applyAlignment="1">
      <alignment vertical="top"/>
    </xf>
    <xf numFmtId="0" fontId="162" fillId="20" borderId="0" xfId="0" applyFont="1" applyFill="1" applyBorder="1" applyAlignment="1">
      <alignment vertical="top" wrapText="1"/>
    </xf>
    <xf numFmtId="0" fontId="147" fillId="20" borderId="0" xfId="0" applyFont="1" applyFill="1" applyBorder="1" applyAlignment="1">
      <alignment vertical="top"/>
    </xf>
    <xf numFmtId="0" fontId="148" fillId="0" borderId="0" xfId="0" applyFont="1" applyFill="1" applyBorder="1" applyAlignment="1">
      <alignment vertical="top" wrapText="1"/>
    </xf>
    <xf numFmtId="4" fontId="159" fillId="0" borderId="0" xfId="0" applyNumberFormat="1" applyFont="1" applyFill="1" applyBorder="1" applyAlignment="1">
      <alignment vertical="top"/>
    </xf>
    <xf numFmtId="49" fontId="159" fillId="0" borderId="0" xfId="0" applyNumberFormat="1" applyFont="1" applyFill="1" applyBorder="1" applyAlignment="1">
      <alignment horizontal="center" vertical="top"/>
    </xf>
    <xf numFmtId="43" fontId="159" fillId="0" borderId="0" xfId="0" applyNumberFormat="1" applyFont="1" applyFill="1" applyBorder="1" applyAlignment="1">
      <alignment horizontal="center" vertical="top"/>
    </xf>
    <xf numFmtId="43" fontId="159" fillId="0" borderId="0" xfId="0" applyNumberFormat="1" applyFont="1" applyFill="1" applyBorder="1" applyAlignment="1">
      <alignment vertical="top"/>
    </xf>
    <xf numFmtId="4" fontId="160" fillId="0" borderId="28" xfId="0" applyNumberFormat="1" applyFont="1" applyFill="1" applyBorder="1" applyAlignment="1">
      <alignment vertical="top"/>
    </xf>
    <xf numFmtId="0" fontId="170" fillId="21" borderId="44" xfId="0" applyFont="1" applyFill="1" applyBorder="1" applyAlignment="1">
      <alignment vertical="top" wrapText="1"/>
    </xf>
    <xf numFmtId="4" fontId="170" fillId="21" borderId="16" xfId="0" applyNumberFormat="1" applyFont="1" applyFill="1" applyBorder="1" applyAlignment="1">
      <alignment vertical="top"/>
    </xf>
    <xf numFmtId="49" fontId="171" fillId="21" borderId="16" xfId="0" applyNumberFormat="1" applyFont="1" applyFill="1" applyBorder="1" applyAlignment="1">
      <alignment horizontal="center" vertical="top"/>
    </xf>
    <xf numFmtId="43" fontId="170" fillId="21" borderId="16" xfId="0" applyNumberFormat="1" applyFont="1" applyFill="1" applyBorder="1" applyAlignment="1">
      <alignment horizontal="center" vertical="top"/>
    </xf>
    <xf numFmtId="44" fontId="170" fillId="21" borderId="16" xfId="0" applyNumberFormat="1" applyFont="1" applyFill="1" applyBorder="1" applyAlignment="1">
      <alignment vertical="top"/>
    </xf>
    <xf numFmtId="0" fontId="159" fillId="0" borderId="0" xfId="0" applyFont="1" applyBorder="1" applyAlignment="1">
      <alignment vertical="top" wrapText="1"/>
    </xf>
    <xf numFmtId="4" fontId="159" fillId="0" borderId="0" xfId="0" applyNumberFormat="1" applyFont="1" applyBorder="1" applyAlignment="1">
      <alignment vertical="top"/>
    </xf>
    <xf numFmtId="43" fontId="159" fillId="0" borderId="0" xfId="0" applyNumberFormat="1" applyFont="1" applyBorder="1" applyAlignment="1">
      <alignment horizontal="center" vertical="top"/>
    </xf>
    <xf numFmtId="43" fontId="159" fillId="0" borderId="0" xfId="0" applyNumberFormat="1" applyFont="1" applyBorder="1" applyAlignment="1">
      <alignment vertical="top"/>
    </xf>
    <xf numFmtId="0" fontId="0" fillId="0" borderId="0" xfId="0" applyAlignment="1">
      <alignment vertical="top"/>
    </xf>
    <xf numFmtId="0" fontId="149" fillId="0" borderId="0" xfId="0" applyFont="1" applyAlignment="1">
      <alignment vertical="top"/>
    </xf>
    <xf numFmtId="0" fontId="0" fillId="0" borderId="0" xfId="0" applyAlignment="1">
      <alignment horizontal="center" vertical="top"/>
    </xf>
    <xf numFmtId="0" fontId="172" fillId="0" borderId="0" xfId="0" applyFont="1" applyBorder="1" applyAlignment="1">
      <alignment vertical="top"/>
    </xf>
    <xf numFmtId="4" fontId="0" fillId="0" borderId="0" xfId="0" applyNumberFormat="1" applyAlignment="1">
      <alignment vertical="top"/>
    </xf>
    <xf numFmtId="44" fontId="0" fillId="0" borderId="0" xfId="0" applyNumberFormat="1" applyAlignment="1">
      <alignment vertical="top"/>
    </xf>
    <xf numFmtId="0" fontId="150" fillId="0" borderId="11" xfId="6" applyFont="1" applyBorder="1" applyAlignment="1">
      <alignment horizontal="center" vertical="top" wrapText="1"/>
    </xf>
    <xf numFmtId="0" fontId="149" fillId="0" borderId="11" xfId="6" applyBorder="1" applyAlignment="1">
      <alignment vertical="top"/>
    </xf>
    <xf numFmtId="0" fontId="167" fillId="20" borderId="52" xfId="0" applyFont="1" applyFill="1" applyBorder="1" applyAlignment="1">
      <alignment vertical="top" wrapText="1"/>
    </xf>
    <xf numFmtId="4" fontId="167" fillId="20" borderId="53" xfId="0" applyNumberFormat="1" applyFont="1" applyFill="1" applyBorder="1" applyAlignment="1">
      <alignment vertical="top"/>
    </xf>
    <xf numFmtId="49" fontId="169" fillId="20" borderId="53" xfId="0" applyNumberFormat="1" applyFont="1" applyFill="1" applyBorder="1" applyAlignment="1">
      <alignment horizontal="center" vertical="top"/>
    </xf>
    <xf numFmtId="0" fontId="168" fillId="0" borderId="0" xfId="0" applyFont="1" applyFill="1" applyBorder="1" applyAlignment="1">
      <alignment vertical="top"/>
    </xf>
    <xf numFmtId="0" fontId="168" fillId="0" borderId="11" xfId="6" applyFont="1" applyFill="1" applyBorder="1" applyAlignment="1">
      <alignment vertical="top"/>
    </xf>
    <xf numFmtId="0" fontId="147" fillId="0" borderId="0" xfId="0" applyFont="1" applyFill="1" applyBorder="1" applyAlignment="1">
      <alignment vertical="top"/>
    </xf>
    <xf numFmtId="0" fontId="158" fillId="0" borderId="0" xfId="0" applyFont="1" applyFill="1" applyBorder="1" applyAlignment="1">
      <alignment vertical="top"/>
    </xf>
    <xf numFmtId="0" fontId="168" fillId="22" borderId="11" xfId="6" applyFont="1" applyFill="1" applyBorder="1" applyAlignment="1">
      <alignment vertical="top"/>
    </xf>
    <xf numFmtId="0" fontId="149" fillId="0" borderId="11" xfId="6" applyFill="1" applyBorder="1" applyAlignment="1">
      <alignment vertical="top"/>
    </xf>
    <xf numFmtId="0" fontId="149" fillId="22" borderId="11" xfId="6" applyFill="1" applyBorder="1" applyAlignment="1">
      <alignment vertical="top"/>
    </xf>
    <xf numFmtId="0" fontId="162" fillId="13" borderId="0" xfId="0" applyFont="1" applyFill="1" applyBorder="1" applyAlignment="1">
      <alignment vertical="top" wrapText="1"/>
    </xf>
    <xf numFmtId="4" fontId="162" fillId="13" borderId="0" xfId="0" applyNumberFormat="1" applyFont="1" applyFill="1" applyBorder="1" applyAlignment="1">
      <alignment vertical="top" wrapText="1"/>
    </xf>
    <xf numFmtId="0" fontId="162" fillId="23" borderId="21" xfId="0" applyFont="1" applyFill="1" applyBorder="1" applyAlignment="1">
      <alignment vertical="top" wrapText="1"/>
    </xf>
    <xf numFmtId="0" fontId="162" fillId="23" borderId="0" xfId="0" applyFont="1" applyFill="1" applyBorder="1" applyAlignment="1">
      <alignment vertical="top" wrapText="1"/>
    </xf>
    <xf numFmtId="4" fontId="162" fillId="23" borderId="0" xfId="0" applyNumberFormat="1" applyFont="1" applyFill="1" applyBorder="1" applyAlignment="1">
      <alignment vertical="top" wrapText="1"/>
    </xf>
    <xf numFmtId="4" fontId="160" fillId="23" borderId="0" xfId="0" applyNumberFormat="1" applyFont="1" applyFill="1" applyBorder="1" applyAlignment="1">
      <alignment vertical="top"/>
    </xf>
    <xf numFmtId="0" fontId="167" fillId="20" borderId="52" xfId="0" applyFont="1" applyFill="1" applyBorder="1" applyAlignment="1">
      <alignment vertical="top"/>
    </xf>
    <xf numFmtId="0" fontId="149" fillId="2" borderId="11" xfId="6" applyFill="1" applyBorder="1" applyAlignment="1">
      <alignment vertical="top"/>
    </xf>
    <xf numFmtId="0" fontId="161" fillId="0" borderId="11" xfId="6" applyFont="1" applyFill="1" applyBorder="1" applyAlignment="1">
      <alignment vertical="top"/>
    </xf>
    <xf numFmtId="0" fontId="168" fillId="2" borderId="11" xfId="6" applyFont="1" applyFill="1" applyBorder="1" applyAlignment="1">
      <alignment vertical="top" wrapText="1"/>
    </xf>
    <xf numFmtId="0" fontId="168" fillId="22" borderId="11" xfId="6" applyFont="1" applyFill="1" applyBorder="1" applyAlignment="1">
      <alignment vertical="top" wrapText="1"/>
    </xf>
    <xf numFmtId="0" fontId="159" fillId="0" borderId="21" xfId="0" applyFont="1" applyFill="1" applyBorder="1" applyAlignment="1">
      <alignment vertical="top" wrapText="1"/>
    </xf>
    <xf numFmtId="4" fontId="159" fillId="21" borderId="0" xfId="0" applyNumberFormat="1" applyFont="1" applyFill="1" applyBorder="1" applyAlignment="1">
      <alignment vertical="top"/>
    </xf>
    <xf numFmtId="4" fontId="160" fillId="21" borderId="0" xfId="0" applyNumberFormat="1" applyFont="1" applyFill="1" applyBorder="1" applyAlignment="1">
      <alignment vertical="top"/>
    </xf>
    <xf numFmtId="0" fontId="149" fillId="2" borderId="11" xfId="6" applyFont="1" applyFill="1" applyBorder="1" applyAlignment="1">
      <alignment vertical="top"/>
    </xf>
    <xf numFmtId="0" fontId="161" fillId="2" borderId="11" xfId="6" applyFont="1" applyFill="1" applyBorder="1" applyAlignment="1">
      <alignment vertical="top"/>
    </xf>
    <xf numFmtId="0" fontId="161" fillId="22" borderId="11" xfId="6" applyFont="1" applyFill="1" applyBorder="1" applyAlignment="1">
      <alignment vertical="top"/>
    </xf>
    <xf numFmtId="0" fontId="149" fillId="0" borderId="0" xfId="0" applyFont="1" applyBorder="1" applyAlignment="1">
      <alignment vertical="top" wrapText="1"/>
    </xf>
    <xf numFmtId="2" fontId="162" fillId="13" borderId="0" xfId="0" applyNumberFormat="1" applyFont="1" applyFill="1" applyBorder="1" applyAlignment="1">
      <alignment vertical="top" wrapText="1"/>
    </xf>
    <xf numFmtId="0" fontId="168" fillId="2" borderId="11" xfId="6" applyFont="1" applyFill="1" applyBorder="1" applyAlignment="1">
      <alignment horizontal="left" vertical="top"/>
    </xf>
    <xf numFmtId="2" fontId="162" fillId="23" borderId="0" xfId="0" applyNumberFormat="1" applyFont="1" applyFill="1" applyBorder="1" applyAlignment="1">
      <alignment vertical="top" wrapText="1"/>
    </xf>
    <xf numFmtId="0" fontId="149" fillId="2" borderId="11" xfId="6" applyFill="1" applyBorder="1" applyAlignment="1">
      <alignment horizontal="left" vertical="top"/>
    </xf>
    <xf numFmtId="0" fontId="155" fillId="0" borderId="52" xfId="0" applyFont="1" applyFill="1" applyBorder="1" applyAlignment="1">
      <alignment vertical="top"/>
    </xf>
    <xf numFmtId="4" fontId="155" fillId="2" borderId="11" xfId="0" applyNumberFormat="1" applyFont="1" applyFill="1" applyBorder="1" applyAlignment="1">
      <alignment vertical="top"/>
    </xf>
    <xf numFmtId="49" fontId="156" fillId="2" borderId="11" xfId="0" applyNumberFormat="1" applyFont="1" applyFill="1" applyBorder="1" applyAlignment="1">
      <alignment horizontal="center" vertical="top"/>
    </xf>
    <xf numFmtId="43" fontId="155" fillId="2" borderId="11" xfId="0" applyNumberFormat="1" applyFont="1" applyFill="1" applyBorder="1" applyAlignment="1">
      <alignment horizontal="center" vertical="top"/>
    </xf>
    <xf numFmtId="43" fontId="155" fillId="2" borderId="11" xfId="0" applyNumberFormat="1" applyFont="1" applyFill="1" applyBorder="1" applyAlignment="1">
      <alignment vertical="top"/>
    </xf>
    <xf numFmtId="0" fontId="162" fillId="2" borderId="11" xfId="0" applyFont="1" applyFill="1" applyBorder="1" applyAlignment="1">
      <alignment vertical="top" wrapText="1"/>
    </xf>
    <xf numFmtId="0" fontId="149" fillId="2" borderId="11" xfId="6" applyFill="1" applyBorder="1" applyAlignment="1">
      <alignment horizontal="center" vertical="center"/>
    </xf>
    <xf numFmtId="43" fontId="167" fillId="20" borderId="53" xfId="0" applyNumberFormat="1" applyFont="1" applyFill="1" applyBorder="1" applyAlignment="1">
      <alignment horizontal="center" vertical="top"/>
    </xf>
    <xf numFmtId="43" fontId="167" fillId="20" borderId="53" xfId="0" applyNumberFormat="1" applyFont="1" applyFill="1" applyBorder="1" applyAlignment="1">
      <alignment vertical="top"/>
    </xf>
    <xf numFmtId="4" fontId="160" fillId="20" borderId="54" xfId="0" applyNumberFormat="1" applyFont="1" applyFill="1" applyBorder="1" applyAlignment="1">
      <alignment vertical="top"/>
    </xf>
    <xf numFmtId="0" fontId="159" fillId="0" borderId="11" xfId="0" applyFont="1" applyFill="1" applyBorder="1" applyAlignment="1">
      <alignment vertical="top" wrapText="1"/>
    </xf>
    <xf numFmtId="0" fontId="168" fillId="2" borderId="11" xfId="0" applyFont="1" applyFill="1" applyBorder="1" applyAlignment="1">
      <alignment vertical="top"/>
    </xf>
    <xf numFmtId="0" fontId="162" fillId="22" borderId="11" xfId="0" applyFont="1" applyFill="1" applyBorder="1" applyAlignment="1">
      <alignment vertical="top" wrapText="1"/>
    </xf>
    <xf numFmtId="0" fontId="158" fillId="2" borderId="11" xfId="0" applyFont="1" applyFill="1" applyBorder="1" applyAlignment="1">
      <alignment vertical="top"/>
    </xf>
    <xf numFmtId="0" fontId="158" fillId="22" borderId="11" xfId="0" applyFont="1" applyFill="1" applyBorder="1" applyAlignment="1">
      <alignment vertical="top"/>
    </xf>
    <xf numFmtId="0" fontId="167" fillId="4" borderId="23" xfId="0" applyFont="1" applyFill="1" applyBorder="1" applyAlignment="1">
      <alignment vertical="top" wrapText="1"/>
    </xf>
    <xf numFmtId="4" fontId="167" fillId="4" borderId="24" xfId="0" applyNumberFormat="1" applyFont="1" applyFill="1" applyBorder="1" applyAlignment="1">
      <alignment vertical="top"/>
    </xf>
    <xf numFmtId="49" fontId="169" fillId="4" borderId="24" xfId="0" applyNumberFormat="1" applyFont="1" applyFill="1" applyBorder="1" applyAlignment="1">
      <alignment horizontal="center" vertical="top"/>
    </xf>
    <xf numFmtId="43" fontId="167" fillId="4" borderId="24" xfId="0" applyNumberFormat="1" applyFont="1" applyFill="1" applyBorder="1" applyAlignment="1">
      <alignment horizontal="center" vertical="top"/>
    </xf>
    <xf numFmtId="43" fontId="167" fillId="4" borderId="24" xfId="0" applyNumberFormat="1" applyFont="1" applyFill="1" applyBorder="1" applyAlignment="1">
      <alignment vertical="top"/>
    </xf>
    <xf numFmtId="166" fontId="167" fillId="4" borderId="24" xfId="0" applyNumberFormat="1" applyFont="1" applyFill="1" applyBorder="1" applyAlignment="1">
      <alignment vertical="top"/>
    </xf>
    <xf numFmtId="4" fontId="160" fillId="4" borderId="0" xfId="0" applyNumberFormat="1" applyFont="1" applyFill="1" applyBorder="1" applyAlignment="1">
      <alignment vertical="top"/>
    </xf>
    <xf numFmtId="0" fontId="162" fillId="4" borderId="0" xfId="0" applyFont="1" applyFill="1" applyBorder="1" applyAlignment="1">
      <alignment vertical="top" wrapText="1"/>
    </xf>
    <xf numFmtId="0" fontId="170" fillId="24" borderId="44" xfId="0" applyFont="1" applyFill="1" applyBorder="1" applyAlignment="1">
      <alignment vertical="top" wrapText="1"/>
    </xf>
    <xf numFmtId="4" fontId="170" fillId="24" borderId="16" xfId="0" applyNumberFormat="1" applyFont="1" applyFill="1" applyBorder="1" applyAlignment="1">
      <alignment vertical="top"/>
    </xf>
    <xf numFmtId="49" fontId="171" fillId="24" borderId="16" xfId="0" applyNumberFormat="1" applyFont="1" applyFill="1" applyBorder="1" applyAlignment="1">
      <alignment horizontal="center" vertical="top"/>
    </xf>
    <xf numFmtId="43" fontId="170" fillId="24" borderId="16" xfId="0" applyNumberFormat="1" applyFont="1" applyFill="1" applyBorder="1" applyAlignment="1">
      <alignment horizontal="center" vertical="top"/>
    </xf>
    <xf numFmtId="166" fontId="170" fillId="24" borderId="16" xfId="0" applyNumberFormat="1" applyFont="1" applyFill="1" applyBorder="1" applyAlignment="1">
      <alignment vertical="top"/>
    </xf>
    <xf numFmtId="4" fontId="160" fillId="24" borderId="0" xfId="0" applyNumberFormat="1" applyFont="1" applyFill="1" applyBorder="1" applyAlignment="1">
      <alignment vertical="top"/>
    </xf>
    <xf numFmtId="0" fontId="162" fillId="24" borderId="0" xfId="0" applyFont="1" applyFill="1" applyBorder="1" applyAlignment="1">
      <alignment vertical="top" wrapText="1"/>
    </xf>
    <xf numFmtId="0" fontId="170" fillId="24" borderId="44" xfId="0" applyFont="1" applyFill="1" applyBorder="1" applyAlignment="1">
      <alignment horizontal="left" vertical="top" wrapText="1"/>
    </xf>
    <xf numFmtId="4" fontId="159" fillId="24" borderId="0" xfId="0" applyNumberFormat="1" applyFont="1" applyFill="1" applyBorder="1" applyAlignment="1">
      <alignment vertical="top"/>
    </xf>
    <xf numFmtId="49" fontId="159" fillId="24" borderId="0" xfId="0" applyNumberFormat="1" applyFont="1" applyFill="1" applyBorder="1" applyAlignment="1">
      <alignment horizontal="center" vertical="top"/>
    </xf>
    <xf numFmtId="43" fontId="159" fillId="24" borderId="0" xfId="0" applyNumberFormat="1" applyFont="1" applyFill="1" applyBorder="1" applyAlignment="1">
      <alignment horizontal="center" vertical="top"/>
    </xf>
    <xf numFmtId="43" fontId="159" fillId="24" borderId="0" xfId="0" applyNumberFormat="1" applyFont="1" applyFill="1" applyBorder="1" applyAlignment="1">
      <alignment vertical="top"/>
    </xf>
    <xf numFmtId="4" fontId="170" fillId="24" borderId="16" xfId="0" applyNumberFormat="1" applyFont="1" applyFill="1" applyBorder="1" applyAlignment="1">
      <alignment horizontal="center" vertical="top"/>
    </xf>
    <xf numFmtId="0" fontId="0" fillId="24" borderId="0" xfId="0" applyFill="1" applyBorder="1" applyAlignment="1">
      <alignment vertical="top"/>
    </xf>
    <xf numFmtId="0" fontId="141" fillId="14" borderId="0" xfId="6" applyFont="1" applyFill="1" applyBorder="1" applyAlignment="1">
      <alignment horizontal="center" vertical="top" wrapText="1"/>
    </xf>
    <xf numFmtId="0" fontId="149" fillId="0" borderId="0" xfId="6" applyBorder="1" applyAlignment="1">
      <alignment vertical="top"/>
    </xf>
    <xf numFmtId="0" fontId="140" fillId="13" borderId="42" xfId="6" applyFont="1" applyFill="1" applyBorder="1" applyAlignment="1">
      <alignment horizontal="center" vertical="top" wrapText="1"/>
    </xf>
    <xf numFmtId="0" fontId="140" fillId="13" borderId="0" xfId="6" applyFont="1" applyFill="1" applyBorder="1" applyAlignment="1">
      <alignment horizontal="center" vertical="top" wrapText="1"/>
    </xf>
    <xf numFmtId="4" fontId="142" fillId="14" borderId="0" xfId="6" applyNumberFormat="1" applyFont="1" applyFill="1" applyBorder="1" applyAlignment="1">
      <alignment horizontal="center" vertical="top" wrapText="1"/>
    </xf>
    <xf numFmtId="4" fontId="177" fillId="15" borderId="29" xfId="6" applyNumberFormat="1" applyFont="1" applyFill="1" applyBorder="1" applyAlignment="1">
      <alignment vertical="top"/>
    </xf>
    <xf numFmtId="4" fontId="177" fillId="15" borderId="53" xfId="6" applyNumberFormat="1" applyFont="1" applyFill="1" applyBorder="1" applyAlignment="1">
      <alignment vertical="top" wrapText="1"/>
    </xf>
    <xf numFmtId="4" fontId="177" fillId="15" borderId="57" xfId="6" applyNumberFormat="1" applyFont="1" applyFill="1" applyBorder="1" applyAlignment="1">
      <alignment vertical="top" wrapText="1"/>
    </xf>
    <xf numFmtId="4" fontId="177" fillId="14" borderId="67" xfId="6" applyNumberFormat="1" applyFont="1" applyFill="1" applyBorder="1" applyAlignment="1">
      <alignment horizontal="left" vertical="top" wrapText="1"/>
    </xf>
    <xf numFmtId="0" fontId="146" fillId="0" borderId="0" xfId="6" applyFont="1" applyBorder="1" applyAlignment="1">
      <alignment vertical="top"/>
    </xf>
    <xf numFmtId="0" fontId="145" fillId="15" borderId="11" xfId="6" applyFont="1" applyFill="1" applyBorder="1" applyAlignment="1">
      <alignment vertical="top" wrapText="1"/>
    </xf>
    <xf numFmtId="4" fontId="145" fillId="15" borderId="11" xfId="6" applyNumberFormat="1" applyFont="1" applyFill="1" applyBorder="1" applyAlignment="1">
      <alignment horizontal="center" vertical="top" wrapText="1"/>
    </xf>
    <xf numFmtId="49" fontId="145" fillId="15" borderId="11" xfId="6" applyNumberFormat="1" applyFont="1" applyFill="1" applyBorder="1" applyAlignment="1">
      <alignment horizontal="center" vertical="top" wrapText="1"/>
    </xf>
    <xf numFmtId="43" fontId="145" fillId="15" borderId="11" xfId="6" applyNumberFormat="1" applyFont="1" applyFill="1" applyBorder="1" applyAlignment="1">
      <alignment horizontal="center" vertical="top" wrapText="1"/>
    </xf>
    <xf numFmtId="4" fontId="145" fillId="14" borderId="59" xfId="6" applyNumberFormat="1" applyFont="1" applyFill="1" applyBorder="1" applyAlignment="1">
      <alignment horizontal="center" vertical="top" wrapText="1"/>
    </xf>
    <xf numFmtId="0" fontId="150" fillId="2" borderId="0" xfId="6" applyFont="1" applyFill="1" applyBorder="1" applyAlignment="1">
      <alignment horizontal="center" vertical="top" wrapText="1"/>
    </xf>
    <xf numFmtId="0" fontId="147" fillId="0" borderId="0" xfId="6" applyFont="1" applyBorder="1" applyAlignment="1">
      <alignment vertical="top"/>
    </xf>
    <xf numFmtId="0" fontId="145" fillId="15" borderId="0" xfId="6" applyFont="1" applyFill="1" applyBorder="1" applyAlignment="1">
      <alignment vertical="top" wrapText="1"/>
    </xf>
    <xf numFmtId="4" fontId="145" fillId="15" borderId="0" xfId="6" applyNumberFormat="1" applyFont="1" applyFill="1" applyBorder="1" applyAlignment="1">
      <alignment horizontal="center" vertical="top" wrapText="1"/>
    </xf>
    <xf numFmtId="49" fontId="145" fillId="15" borderId="0" xfId="6" applyNumberFormat="1" applyFont="1" applyFill="1" applyBorder="1" applyAlignment="1">
      <alignment horizontal="center" vertical="top" wrapText="1"/>
    </xf>
    <xf numFmtId="43" fontId="145" fillId="15" borderId="0" xfId="6" applyNumberFormat="1" applyFont="1" applyFill="1" applyBorder="1" applyAlignment="1">
      <alignment horizontal="center" vertical="top" wrapText="1"/>
    </xf>
    <xf numFmtId="4" fontId="145" fillId="14" borderId="0" xfId="6" applyNumberFormat="1" applyFont="1" applyFill="1" applyBorder="1" applyAlignment="1">
      <alignment horizontal="center" vertical="top" wrapText="1"/>
    </xf>
    <xf numFmtId="0" fontId="150" fillId="0" borderId="0" xfId="6" applyFont="1" applyBorder="1" applyAlignment="1">
      <alignment horizontal="center" vertical="top" wrapText="1"/>
    </xf>
    <xf numFmtId="0" fontId="148" fillId="18" borderId="18" xfId="6" applyFont="1" applyFill="1" applyBorder="1" applyAlignment="1">
      <alignment vertical="top"/>
    </xf>
    <xf numFmtId="0" fontId="149" fillId="18" borderId="19" xfId="6" applyFill="1" applyBorder="1" applyAlignment="1">
      <alignment vertical="top"/>
    </xf>
    <xf numFmtId="0" fontId="149" fillId="18" borderId="19" xfId="6" applyFont="1" applyFill="1" applyBorder="1" applyAlignment="1">
      <alignment vertical="top"/>
    </xf>
    <xf numFmtId="0" fontId="149" fillId="18" borderId="19" xfId="6" applyFill="1" applyBorder="1" applyAlignment="1">
      <alignment horizontal="center" vertical="top"/>
    </xf>
    <xf numFmtId="0" fontId="149" fillId="18" borderId="20" xfId="6" applyFill="1" applyBorder="1" applyAlignment="1">
      <alignment vertical="top"/>
    </xf>
    <xf numFmtId="0" fontId="149" fillId="14" borderId="0" xfId="6" applyFill="1" applyBorder="1" applyAlignment="1">
      <alignment vertical="top"/>
    </xf>
    <xf numFmtId="0" fontId="149" fillId="0" borderId="29" xfId="6" applyFill="1" applyBorder="1" applyAlignment="1">
      <alignment vertical="top"/>
    </xf>
    <xf numFmtId="0" fontId="149" fillId="0" borderId="0" xfId="6" applyFill="1" applyBorder="1" applyAlignment="1">
      <alignment vertical="top"/>
    </xf>
    <xf numFmtId="0" fontId="149" fillId="0" borderId="29" xfId="6" applyBorder="1" applyAlignment="1">
      <alignment vertical="top"/>
    </xf>
    <xf numFmtId="4" fontId="160" fillId="14" borderId="0" xfId="6" applyNumberFormat="1" applyFont="1" applyFill="1" applyBorder="1" applyAlignment="1">
      <alignment vertical="top"/>
    </xf>
    <xf numFmtId="0" fontId="168" fillId="26" borderId="11" xfId="6" applyFont="1" applyFill="1" applyBorder="1" applyAlignment="1">
      <alignment vertical="top"/>
    </xf>
    <xf numFmtId="0" fontId="168" fillId="26" borderId="29" xfId="6" applyFont="1" applyFill="1" applyBorder="1" applyAlignment="1">
      <alignment vertical="top"/>
    </xf>
    <xf numFmtId="0" fontId="168" fillId="0" borderId="0" xfId="6" applyFont="1" applyFill="1" applyBorder="1" applyAlignment="1">
      <alignment vertical="top"/>
    </xf>
    <xf numFmtId="0" fontId="159" fillId="0" borderId="5" xfId="6" applyFont="1" applyFill="1" applyBorder="1" applyAlignment="1">
      <alignment vertical="top" wrapText="1"/>
    </xf>
    <xf numFmtId="4" fontId="159" fillId="0" borderId="61" xfId="6" applyNumberFormat="1" applyFont="1" applyFill="1" applyBorder="1" applyAlignment="1">
      <alignment vertical="top"/>
    </xf>
    <xf numFmtId="49" fontId="159" fillId="0" borderId="61" xfId="6" applyNumberFormat="1" applyFont="1" applyFill="1" applyBorder="1" applyAlignment="1">
      <alignment horizontal="center" vertical="top"/>
    </xf>
    <xf numFmtId="43" fontId="159" fillId="0" borderId="61" xfId="6" applyNumberFormat="1" applyFont="1" applyFill="1" applyBorder="1" applyAlignment="1">
      <alignment horizontal="center" vertical="top"/>
    </xf>
    <xf numFmtId="43" fontId="159" fillId="0" borderId="61" xfId="6" applyNumberFormat="1" applyFont="1" applyFill="1" applyBorder="1" applyAlignment="1">
      <alignment vertical="top"/>
    </xf>
    <xf numFmtId="4" fontId="160" fillId="0" borderId="61" xfId="6" applyNumberFormat="1" applyFont="1" applyFill="1" applyBorder="1" applyAlignment="1">
      <alignment vertical="top"/>
    </xf>
    <xf numFmtId="0" fontId="159" fillId="0" borderId="6" xfId="6" applyFont="1" applyFill="1" applyBorder="1" applyAlignment="1">
      <alignment vertical="top" wrapText="1"/>
    </xf>
    <xf numFmtId="4" fontId="159" fillId="0" borderId="11" xfId="6" applyNumberFormat="1" applyFont="1" applyFill="1" applyBorder="1" applyAlignment="1">
      <alignment vertical="top"/>
    </xf>
    <xf numFmtId="49" fontId="159" fillId="0" borderId="11" xfId="6" applyNumberFormat="1" applyFont="1" applyFill="1" applyBorder="1" applyAlignment="1">
      <alignment horizontal="center" vertical="top"/>
    </xf>
    <xf numFmtId="43" fontId="159" fillId="0" borderId="11" xfId="6" applyNumberFormat="1" applyFont="1" applyFill="1" applyBorder="1" applyAlignment="1">
      <alignment horizontal="center" vertical="top"/>
    </xf>
    <xf numFmtId="43" fontId="159" fillId="0" borderId="11" xfId="6" applyNumberFormat="1" applyFont="1" applyFill="1" applyBorder="1" applyAlignment="1">
      <alignment vertical="top"/>
    </xf>
    <xf numFmtId="4" fontId="160" fillId="0" borderId="11" xfId="6" applyNumberFormat="1" applyFont="1" applyFill="1" applyBorder="1" applyAlignment="1">
      <alignment vertical="top"/>
    </xf>
    <xf numFmtId="0" fontId="149" fillId="2" borderId="29" xfId="6" applyFill="1" applyBorder="1" applyAlignment="1">
      <alignment vertical="top"/>
    </xf>
    <xf numFmtId="0" fontId="159" fillId="0" borderId="57" xfId="6" applyFont="1" applyFill="1" applyBorder="1" applyAlignment="1">
      <alignment vertical="top" wrapText="1"/>
    </xf>
    <xf numFmtId="0" fontId="178" fillId="28" borderId="11" xfId="6" applyFont="1" applyFill="1" applyBorder="1" applyAlignment="1">
      <alignment horizontal="center" vertical="center" wrapText="1"/>
    </xf>
    <xf numFmtId="0" fontId="179" fillId="28" borderId="11" xfId="6" applyFont="1" applyFill="1" applyBorder="1" applyAlignment="1">
      <alignment horizontal="center" vertical="center" wrapText="1"/>
    </xf>
    <xf numFmtId="4" fontId="179" fillId="28" borderId="11" xfId="6" applyNumberFormat="1" applyFont="1" applyFill="1" applyBorder="1" applyAlignment="1">
      <alignment horizontal="center" vertical="center" wrapText="1"/>
    </xf>
    <xf numFmtId="4" fontId="180" fillId="28" borderId="11" xfId="6" applyNumberFormat="1" applyFont="1" applyFill="1" applyBorder="1" applyAlignment="1">
      <alignment horizontal="center" vertical="center" wrapText="1"/>
    </xf>
    <xf numFmtId="4" fontId="159" fillId="0" borderId="0" xfId="6" applyNumberFormat="1" applyFont="1" applyFill="1" applyBorder="1" applyAlignment="1">
      <alignment vertical="top"/>
    </xf>
    <xf numFmtId="4" fontId="160" fillId="14" borderId="0" xfId="6" applyNumberFormat="1" applyFont="1" applyFill="1" applyBorder="1" applyAlignment="1">
      <alignment vertical="top" wrapText="1"/>
    </xf>
    <xf numFmtId="0" fontId="168" fillId="26" borderId="11" xfId="6" applyFont="1" applyFill="1" applyBorder="1" applyAlignment="1">
      <alignment vertical="top" wrapText="1"/>
    </xf>
    <xf numFmtId="0" fontId="168" fillId="26" borderId="29" xfId="6" applyFont="1" applyFill="1" applyBorder="1" applyAlignment="1">
      <alignment vertical="top" wrapText="1"/>
    </xf>
    <xf numFmtId="0" fontId="168" fillId="0" borderId="0" xfId="6" applyFont="1" applyFill="1" applyBorder="1" applyAlignment="1">
      <alignment vertical="top" wrapText="1"/>
    </xf>
    <xf numFmtId="4" fontId="160" fillId="0" borderId="7" xfId="6" applyNumberFormat="1" applyFont="1" applyFill="1" applyBorder="1" applyAlignment="1">
      <alignment vertical="top"/>
    </xf>
    <xf numFmtId="4" fontId="159" fillId="0" borderId="39" xfId="6" applyNumberFormat="1" applyFont="1" applyFill="1" applyBorder="1" applyAlignment="1">
      <alignment vertical="top"/>
    </xf>
    <xf numFmtId="49" fontId="159" fillId="0" borderId="39" xfId="6" applyNumberFormat="1" applyFont="1" applyFill="1" applyBorder="1" applyAlignment="1">
      <alignment horizontal="center" vertical="top"/>
    </xf>
    <xf numFmtId="43" fontId="159" fillId="0" borderId="39" xfId="6" applyNumberFormat="1" applyFont="1" applyFill="1" applyBorder="1" applyAlignment="1">
      <alignment horizontal="center" vertical="top"/>
    </xf>
    <xf numFmtId="43" fontId="159" fillId="0" borderId="39" xfId="6" applyNumberFormat="1" applyFont="1" applyFill="1" applyBorder="1" applyAlignment="1">
      <alignment vertical="top"/>
    </xf>
    <xf numFmtId="4" fontId="159" fillId="0" borderId="0" xfId="6" applyNumberFormat="1" applyFont="1" applyBorder="1" applyAlignment="1">
      <alignment vertical="top"/>
    </xf>
    <xf numFmtId="4" fontId="159" fillId="0" borderId="57" xfId="6" applyNumberFormat="1" applyFont="1" applyFill="1" applyBorder="1" applyAlignment="1">
      <alignment vertical="top"/>
    </xf>
    <xf numFmtId="4" fontId="160" fillId="0" borderId="29" xfId="6" applyNumberFormat="1" applyFont="1" applyFill="1" applyBorder="1" applyAlignment="1">
      <alignment vertical="top"/>
    </xf>
    <xf numFmtId="0" fontId="149" fillId="0" borderId="11" xfId="6" applyFont="1" applyBorder="1" applyAlignment="1">
      <alignment vertical="top"/>
    </xf>
    <xf numFmtId="0" fontId="149" fillId="0" borderId="11" xfId="6" applyFont="1" applyFill="1" applyBorder="1" applyAlignment="1">
      <alignment vertical="top"/>
    </xf>
    <xf numFmtId="0" fontId="149" fillId="0" borderId="29" xfId="6" applyFont="1" applyFill="1" applyBorder="1" applyAlignment="1">
      <alignment vertical="top"/>
    </xf>
    <xf numFmtId="0" fontId="149" fillId="22" borderId="11" xfId="6" applyFont="1" applyFill="1" applyBorder="1" applyAlignment="1">
      <alignment vertical="top"/>
    </xf>
    <xf numFmtId="0" fontId="149" fillId="0" borderId="0" xfId="6" applyFont="1" applyBorder="1" applyAlignment="1">
      <alignment vertical="top"/>
    </xf>
    <xf numFmtId="0" fontId="149" fillId="26" borderId="11" xfId="6" applyFill="1" applyBorder="1" applyAlignment="1">
      <alignment vertical="top"/>
    </xf>
    <xf numFmtId="0" fontId="149" fillId="26" borderId="29" xfId="6" applyFill="1" applyBorder="1" applyAlignment="1">
      <alignment vertical="top"/>
    </xf>
    <xf numFmtId="4" fontId="160" fillId="14" borderId="0" xfId="6" applyNumberFormat="1" applyFont="1" applyFill="1" applyBorder="1" applyAlignment="1">
      <alignment horizontal="left" vertical="top"/>
    </xf>
    <xf numFmtId="0" fontId="168" fillId="26" borderId="11" xfId="6" applyFont="1" applyFill="1" applyBorder="1" applyAlignment="1">
      <alignment horizontal="left" vertical="top"/>
    </xf>
    <xf numFmtId="0" fontId="168" fillId="26" borderId="29" xfId="6" applyFont="1" applyFill="1" applyBorder="1" applyAlignment="1">
      <alignment horizontal="left" vertical="top"/>
    </xf>
    <xf numFmtId="0" fontId="168" fillId="0" borderId="0" xfId="6" applyFont="1" applyFill="1" applyBorder="1" applyAlignment="1">
      <alignment horizontal="left" vertical="top"/>
    </xf>
    <xf numFmtId="0" fontId="159" fillId="0" borderId="6" xfId="6" applyFont="1" applyFill="1" applyBorder="1" applyAlignment="1">
      <alignment horizontal="left" vertical="top" wrapText="1"/>
    </xf>
    <xf numFmtId="4" fontId="159" fillId="0" borderId="11" xfId="6" applyNumberFormat="1" applyFont="1" applyFill="1" applyBorder="1" applyAlignment="1">
      <alignment horizontal="left" vertical="top"/>
    </xf>
    <xf numFmtId="49" fontId="159" fillId="0" borderId="11" xfId="6" applyNumberFormat="1" applyFont="1" applyFill="1" applyBorder="1" applyAlignment="1">
      <alignment horizontal="left" vertical="top"/>
    </xf>
    <xf numFmtId="4" fontId="159" fillId="2" borderId="11" xfId="6" applyNumberFormat="1" applyFont="1" applyFill="1" applyBorder="1" applyAlignment="1">
      <alignment horizontal="left" vertical="top"/>
    </xf>
    <xf numFmtId="4" fontId="159" fillId="21" borderId="11" xfId="6" applyNumberFormat="1" applyFont="1" applyFill="1" applyBorder="1" applyAlignment="1">
      <alignment horizontal="left" vertical="top"/>
    </xf>
    <xf numFmtId="43" fontId="159" fillId="0" borderId="11" xfId="6" applyNumberFormat="1" applyFont="1" applyFill="1" applyBorder="1" applyAlignment="1">
      <alignment horizontal="left" vertical="top"/>
    </xf>
    <xf numFmtId="4" fontId="160" fillId="21" borderId="7" xfId="6" applyNumberFormat="1" applyFont="1" applyFill="1" applyBorder="1" applyAlignment="1">
      <alignment horizontal="left" vertical="top"/>
    </xf>
    <xf numFmtId="0" fontId="149" fillId="0" borderId="11" xfId="6" applyBorder="1" applyAlignment="1">
      <alignment horizontal="left" vertical="top"/>
    </xf>
    <xf numFmtId="0" fontId="149" fillId="22" borderId="11" xfId="6" applyFill="1" applyBorder="1" applyAlignment="1">
      <alignment horizontal="left" vertical="top"/>
    </xf>
    <xf numFmtId="0" fontId="149" fillId="0" borderId="29" xfId="6" applyFill="1" applyBorder="1" applyAlignment="1">
      <alignment horizontal="left" vertical="top"/>
    </xf>
    <xf numFmtId="0" fontId="149" fillId="0" borderId="11" xfId="6" applyFill="1" applyBorder="1" applyAlignment="1">
      <alignment horizontal="left" vertical="top"/>
    </xf>
    <xf numFmtId="0" fontId="149" fillId="0" borderId="0" xfId="6" applyBorder="1" applyAlignment="1">
      <alignment horizontal="left" vertical="top"/>
    </xf>
    <xf numFmtId="4" fontId="159" fillId="2" borderId="11" xfId="6" applyNumberFormat="1" applyFont="1" applyFill="1" applyBorder="1" applyAlignment="1">
      <alignment vertical="top"/>
    </xf>
    <xf numFmtId="4" fontId="159" fillId="21" borderId="11" xfId="6" applyNumberFormat="1" applyFont="1" applyFill="1" applyBorder="1" applyAlignment="1">
      <alignment vertical="top"/>
    </xf>
    <xf numFmtId="4" fontId="160" fillId="21" borderId="7" xfId="6" applyNumberFormat="1" applyFont="1" applyFill="1" applyBorder="1" applyAlignment="1">
      <alignment vertical="top"/>
    </xf>
    <xf numFmtId="4" fontId="159" fillId="2" borderId="39" xfId="6" applyNumberFormat="1" applyFont="1" applyFill="1" applyBorder="1" applyAlignment="1">
      <alignment vertical="top"/>
    </xf>
    <xf numFmtId="4" fontId="159" fillId="21" borderId="39" xfId="6" applyNumberFormat="1" applyFont="1" applyFill="1" applyBorder="1" applyAlignment="1">
      <alignment vertical="top"/>
    </xf>
    <xf numFmtId="4" fontId="159" fillId="21" borderId="57" xfId="6" applyNumberFormat="1" applyFont="1" applyFill="1" applyBorder="1" applyAlignment="1">
      <alignment vertical="top"/>
    </xf>
    <xf numFmtId="4" fontId="160" fillId="21" borderId="29" xfId="6" applyNumberFormat="1" applyFont="1" applyFill="1" applyBorder="1" applyAlignment="1">
      <alignment vertical="top"/>
    </xf>
    <xf numFmtId="0" fontId="159" fillId="0" borderId="56" xfId="6" applyFont="1" applyFill="1" applyBorder="1" applyAlignment="1">
      <alignment vertical="top" wrapText="1"/>
    </xf>
    <xf numFmtId="4" fontId="160" fillId="21" borderId="36" xfId="6" applyNumberFormat="1" applyFont="1" applyFill="1" applyBorder="1" applyAlignment="1">
      <alignment vertical="top"/>
    </xf>
    <xf numFmtId="0" fontId="149" fillId="2" borderId="39" xfId="6" applyFill="1" applyBorder="1" applyAlignment="1">
      <alignment vertical="top"/>
    </xf>
    <xf numFmtId="0" fontId="149" fillId="0" borderId="39" xfId="6" applyFill="1" applyBorder="1" applyAlignment="1">
      <alignment vertical="top"/>
    </xf>
    <xf numFmtId="0" fontId="149" fillId="0" borderId="34" xfId="6" applyFill="1" applyBorder="1" applyAlignment="1">
      <alignment vertical="top"/>
    </xf>
    <xf numFmtId="4" fontId="160" fillId="14" borderId="11" xfId="6" applyNumberFormat="1" applyFont="1" applyFill="1" applyBorder="1" applyAlignment="1">
      <alignment vertical="top"/>
    </xf>
    <xf numFmtId="0" fontId="161" fillId="26" borderId="11" xfId="6" applyFont="1" applyFill="1" applyBorder="1" applyAlignment="1">
      <alignment vertical="top"/>
    </xf>
    <xf numFmtId="4" fontId="160" fillId="21" borderId="11" xfId="6" applyNumberFormat="1" applyFont="1" applyFill="1" applyBorder="1" applyAlignment="1">
      <alignment vertical="top"/>
    </xf>
    <xf numFmtId="4" fontId="159" fillId="0" borderId="29" xfId="0" applyNumberFormat="1" applyFont="1" applyFill="1" applyBorder="1" applyAlignment="1">
      <alignment vertical="top"/>
    </xf>
    <xf numFmtId="4" fontId="160" fillId="0" borderId="11" xfId="0" applyNumberFormat="1" applyFont="1" applyFill="1" applyBorder="1" applyAlignment="1">
      <alignment vertical="top"/>
    </xf>
    <xf numFmtId="0" fontId="167" fillId="18" borderId="11" xfId="6" applyFont="1" applyFill="1" applyBorder="1" applyAlignment="1">
      <alignment vertical="top" wrapText="1"/>
    </xf>
    <xf numFmtId="4" fontId="167" fillId="18" borderId="11" xfId="6" applyNumberFormat="1" applyFont="1" applyFill="1" applyBorder="1" applyAlignment="1">
      <alignment vertical="top"/>
    </xf>
    <xf numFmtId="49" fontId="169" fillId="18" borderId="11" xfId="6" applyNumberFormat="1" applyFont="1" applyFill="1" applyBorder="1" applyAlignment="1">
      <alignment horizontal="center" vertical="top"/>
    </xf>
    <xf numFmtId="43" fontId="167" fillId="18" borderId="11" xfId="6" applyNumberFormat="1" applyFont="1" applyFill="1" applyBorder="1" applyAlignment="1">
      <alignment horizontal="center" vertical="top"/>
    </xf>
    <xf numFmtId="43" fontId="167" fillId="18" borderId="11" xfId="6" applyNumberFormat="1" applyFont="1" applyFill="1" applyBorder="1" applyAlignment="1">
      <alignment vertical="top"/>
    </xf>
    <xf numFmtId="4" fontId="159" fillId="0" borderId="11" xfId="6" applyNumberFormat="1" applyFont="1" applyBorder="1" applyAlignment="1">
      <alignment vertical="top"/>
    </xf>
    <xf numFmtId="0" fontId="148" fillId="0" borderId="0" xfId="6" applyFont="1" applyFill="1" applyBorder="1" applyAlignment="1">
      <alignment vertical="top" wrapText="1"/>
    </xf>
    <xf numFmtId="49" fontId="159" fillId="0" borderId="0" xfId="6" applyNumberFormat="1" applyFont="1" applyFill="1" applyBorder="1" applyAlignment="1">
      <alignment horizontal="center" vertical="top"/>
    </xf>
    <xf numFmtId="43" fontId="159" fillId="0" borderId="0" xfId="6" applyNumberFormat="1" applyFont="1" applyFill="1" applyBorder="1" applyAlignment="1">
      <alignment horizontal="center" vertical="top"/>
    </xf>
    <xf numFmtId="43" fontId="159" fillId="0" borderId="0" xfId="6" applyNumberFormat="1" applyFont="1" applyFill="1" applyBorder="1" applyAlignment="1">
      <alignment vertical="top"/>
    </xf>
    <xf numFmtId="4" fontId="160" fillId="0" borderId="28" xfId="6" applyNumberFormat="1" applyFont="1" applyFill="1" applyBorder="1" applyAlignment="1">
      <alignment vertical="top"/>
    </xf>
    <xf numFmtId="0" fontId="170" fillId="21" borderId="44" xfId="6" applyFont="1" applyFill="1" applyBorder="1" applyAlignment="1">
      <alignment vertical="top" wrapText="1"/>
    </xf>
    <xf numFmtId="4" fontId="170" fillId="21" borderId="16" xfId="6" applyNumberFormat="1" applyFont="1" applyFill="1" applyBorder="1" applyAlignment="1">
      <alignment vertical="top"/>
    </xf>
    <xf numFmtId="49" fontId="171" fillId="21" borderId="16" xfId="6" applyNumberFormat="1" applyFont="1" applyFill="1" applyBorder="1" applyAlignment="1">
      <alignment horizontal="center" vertical="top"/>
    </xf>
    <xf numFmtId="43" fontId="170" fillId="21" borderId="16" xfId="6" applyNumberFormat="1" applyFont="1" applyFill="1" applyBorder="1" applyAlignment="1">
      <alignment horizontal="center" vertical="top"/>
    </xf>
    <xf numFmtId="3" fontId="170" fillId="21" borderId="16" xfId="6" applyNumberFormat="1" applyFont="1" applyFill="1" applyBorder="1" applyAlignment="1">
      <alignment vertical="top"/>
    </xf>
    <xf numFmtId="0" fontId="159" fillId="0" borderId="0" xfId="6" applyFont="1" applyBorder="1" applyAlignment="1">
      <alignment vertical="top" wrapText="1"/>
    </xf>
    <xf numFmtId="43" fontId="159" fillId="0" borderId="0" xfId="6" applyNumberFormat="1" applyFont="1" applyBorder="1" applyAlignment="1">
      <alignment horizontal="center" vertical="top"/>
    </xf>
    <xf numFmtId="43" fontId="159" fillId="0" borderId="0" xfId="6" applyNumberFormat="1" applyFont="1" applyBorder="1" applyAlignment="1">
      <alignment vertical="top"/>
    </xf>
    <xf numFmtId="0" fontId="149" fillId="0" borderId="0" xfId="6" applyAlignment="1">
      <alignment vertical="top"/>
    </xf>
    <xf numFmtId="0" fontId="149" fillId="0" borderId="0" xfId="6" applyFont="1" applyAlignment="1">
      <alignment vertical="top"/>
    </xf>
    <xf numFmtId="0" fontId="149" fillId="0" borderId="0" xfId="6" applyAlignment="1">
      <alignment horizontal="center" vertical="top"/>
    </xf>
    <xf numFmtId="4" fontId="149" fillId="0" borderId="0" xfId="6" applyNumberFormat="1" applyAlignment="1">
      <alignment vertical="top"/>
    </xf>
    <xf numFmtId="0" fontId="140" fillId="13" borderId="42" xfId="0" applyFont="1" applyFill="1" applyBorder="1" applyAlignment="1">
      <alignment vertical="top" wrapText="1"/>
    </xf>
    <xf numFmtId="0" fontId="140" fillId="13" borderId="0" xfId="0" applyFont="1" applyFill="1" applyBorder="1" applyAlignment="1">
      <alignment vertical="top" wrapText="1"/>
    </xf>
    <xf numFmtId="4" fontId="142" fillId="13" borderId="42" xfId="0" applyNumberFormat="1" applyFont="1" applyFill="1" applyBorder="1" applyAlignment="1">
      <alignment vertical="top"/>
    </xf>
    <xf numFmtId="4" fontId="142" fillId="13" borderId="0" xfId="0" applyNumberFormat="1" applyFont="1" applyFill="1" applyBorder="1" applyAlignment="1">
      <alignment vertical="top"/>
    </xf>
    <xf numFmtId="4" fontId="142" fillId="13" borderId="42" xfId="0" applyNumberFormat="1" applyFont="1" applyFill="1" applyBorder="1" applyAlignment="1">
      <alignment vertical="top" wrapText="1"/>
    </xf>
    <xf numFmtId="4" fontId="177" fillId="15" borderId="29" xfId="0" applyNumberFormat="1" applyFont="1" applyFill="1" applyBorder="1" applyAlignment="1">
      <alignment horizontal="center" vertical="top"/>
    </xf>
    <xf numFmtId="4" fontId="177" fillId="15" borderId="53" xfId="0" applyNumberFormat="1" applyFont="1" applyFill="1" applyBorder="1" applyAlignment="1">
      <alignment vertical="top" wrapText="1"/>
    </xf>
    <xf numFmtId="4" fontId="177" fillId="15" borderId="57" xfId="0" applyNumberFormat="1" applyFont="1" applyFill="1" applyBorder="1" applyAlignment="1">
      <alignment vertical="top" wrapText="1"/>
    </xf>
    <xf numFmtId="4" fontId="177" fillId="14" borderId="67" xfId="0" applyNumberFormat="1" applyFont="1" applyFill="1" applyBorder="1" applyAlignment="1">
      <alignment horizontal="left" vertical="top" wrapText="1"/>
    </xf>
    <xf numFmtId="0" fontId="146" fillId="0" borderId="0" xfId="0" applyFont="1" applyBorder="1" applyAlignment="1">
      <alignment vertical="top"/>
    </xf>
    <xf numFmtId="0" fontId="145" fillId="15" borderId="39" xfId="0" applyFont="1" applyFill="1" applyBorder="1" applyAlignment="1">
      <alignment vertical="top" wrapText="1"/>
    </xf>
    <xf numFmtId="4" fontId="145" fillId="15" borderId="39" xfId="0" applyNumberFormat="1" applyFont="1" applyFill="1" applyBorder="1" applyAlignment="1">
      <alignment horizontal="center" vertical="top" wrapText="1"/>
    </xf>
    <xf numFmtId="49" fontId="145" fillId="15" borderId="39" xfId="0" applyNumberFormat="1" applyFont="1" applyFill="1" applyBorder="1" applyAlignment="1">
      <alignment horizontal="center" vertical="top" wrapText="1"/>
    </xf>
    <xf numFmtId="43" fontId="145" fillId="15" borderId="39" xfId="0" applyNumberFormat="1" applyFont="1" applyFill="1" applyBorder="1" applyAlignment="1">
      <alignment horizontal="center" vertical="top" wrapText="1"/>
    </xf>
    <xf numFmtId="4" fontId="145" fillId="14" borderId="0" xfId="0" applyNumberFormat="1" applyFont="1" applyFill="1" applyBorder="1" applyAlignment="1">
      <alignment horizontal="center" vertical="top" wrapText="1"/>
    </xf>
    <xf numFmtId="0" fontId="148" fillId="18" borderId="21" xfId="0" applyFont="1" applyFill="1" applyBorder="1" applyAlignment="1">
      <alignment horizontal="left" vertical="center"/>
    </xf>
    <xf numFmtId="0" fontId="0" fillId="18" borderId="0" xfId="0" applyFill="1" applyBorder="1" applyAlignment="1">
      <alignment vertical="top"/>
    </xf>
    <xf numFmtId="0" fontId="149" fillId="18" borderId="0" xfId="0" applyFont="1" applyFill="1" applyBorder="1" applyAlignment="1">
      <alignment vertical="top"/>
    </xf>
    <xf numFmtId="0" fontId="0" fillId="18" borderId="0" xfId="0" applyFill="1" applyBorder="1" applyAlignment="1">
      <alignment horizontal="center" vertical="top"/>
    </xf>
    <xf numFmtId="0" fontId="0" fillId="18" borderId="22" xfId="0" applyFill="1" applyBorder="1" applyAlignment="1">
      <alignment vertical="top"/>
    </xf>
    <xf numFmtId="0" fontId="168" fillId="29" borderId="11" xfId="0" applyFont="1" applyFill="1" applyBorder="1" applyAlignment="1">
      <alignment vertical="top"/>
    </xf>
    <xf numFmtId="0" fontId="168" fillId="0" borderId="11" xfId="0" applyFont="1" applyFill="1" applyBorder="1" applyAlignment="1">
      <alignment vertical="top"/>
    </xf>
    <xf numFmtId="49" fontId="159" fillId="0" borderId="53" xfId="0" applyNumberFormat="1" applyFont="1" applyFill="1" applyBorder="1" applyAlignment="1">
      <alignment horizontal="center" vertical="top"/>
    </xf>
    <xf numFmtId="4" fontId="159" fillId="2" borderId="53" xfId="0" applyNumberFormat="1" applyFont="1" applyFill="1" applyBorder="1" applyAlignment="1">
      <alignment vertical="top"/>
    </xf>
    <xf numFmtId="4" fontId="159" fillId="21" borderId="53" xfId="0" applyNumberFormat="1" applyFont="1" applyFill="1" applyBorder="1" applyAlignment="1">
      <alignment vertical="top"/>
    </xf>
    <xf numFmtId="43" fontId="159" fillId="0" borderId="53" xfId="0" applyNumberFormat="1" applyFont="1" applyFill="1" applyBorder="1" applyAlignment="1">
      <alignment horizontal="center" vertical="top"/>
    </xf>
    <xf numFmtId="43" fontId="159" fillId="0" borderId="57" xfId="0" applyNumberFormat="1" applyFont="1" applyFill="1" applyBorder="1" applyAlignment="1">
      <alignment vertical="top"/>
    </xf>
    <xf numFmtId="4" fontId="160" fillId="21" borderId="29" xfId="0" applyNumberFormat="1" applyFont="1" applyFill="1" applyBorder="1" applyAlignment="1">
      <alignment vertical="top"/>
    </xf>
    <xf numFmtId="0" fontId="162" fillId="13" borderId="11" xfId="0" applyFont="1" applyFill="1" applyBorder="1" applyAlignment="1">
      <alignment vertical="top" wrapText="1"/>
    </xf>
    <xf numFmtId="4" fontId="162" fillId="13" borderId="11" xfId="0" applyNumberFormat="1" applyFont="1" applyFill="1" applyBorder="1" applyAlignment="1">
      <alignment vertical="top" wrapText="1"/>
    </xf>
    <xf numFmtId="0" fontId="172" fillId="0" borderId="11" xfId="0" applyFont="1" applyBorder="1" applyAlignment="1">
      <alignment vertical="top"/>
    </xf>
    <xf numFmtId="0" fontId="162" fillId="14" borderId="21" xfId="0" applyFont="1" applyFill="1" applyBorder="1" applyAlignment="1">
      <alignment vertical="top" wrapText="1"/>
    </xf>
    <xf numFmtId="0" fontId="162" fillId="14" borderId="0" xfId="0" applyFont="1" applyFill="1" applyBorder="1" applyAlignment="1">
      <alignment vertical="top" wrapText="1"/>
    </xf>
    <xf numFmtId="4" fontId="162" fillId="14" borderId="0" xfId="0" applyNumberFormat="1" applyFont="1" applyFill="1" applyBorder="1" applyAlignment="1">
      <alignment vertical="top" wrapText="1"/>
    </xf>
    <xf numFmtId="4" fontId="159" fillId="14" borderId="0" xfId="0" applyNumberFormat="1" applyFont="1" applyFill="1" applyBorder="1" applyAlignment="1">
      <alignment vertical="top"/>
    </xf>
    <xf numFmtId="0" fontId="155" fillId="20" borderId="11" xfId="0" applyFont="1" applyFill="1" applyBorder="1" applyAlignment="1">
      <alignment vertical="top" wrapText="1"/>
    </xf>
    <xf numFmtId="0" fontId="155" fillId="20" borderId="57" xfId="0" applyFont="1" applyFill="1" applyBorder="1" applyAlignment="1">
      <alignment vertical="top" wrapText="1"/>
    </xf>
    <xf numFmtId="4" fontId="155" fillId="0" borderId="11" xfId="0" applyNumberFormat="1" applyFont="1" applyFill="1" applyBorder="1" applyAlignment="1">
      <alignment vertical="top"/>
    </xf>
    <xf numFmtId="49" fontId="156" fillId="0" borderId="11" xfId="0" applyNumberFormat="1" applyFont="1" applyFill="1" applyBorder="1" applyAlignment="1">
      <alignment horizontal="center" vertical="top"/>
    </xf>
    <xf numFmtId="43" fontId="155" fillId="0" borderId="11" xfId="0" applyNumberFormat="1" applyFont="1" applyFill="1" applyBorder="1" applyAlignment="1">
      <alignment horizontal="center" vertical="top"/>
    </xf>
    <xf numFmtId="43" fontId="155" fillId="0" borderId="11" xfId="0" applyNumberFormat="1" applyFont="1" applyFill="1" applyBorder="1" applyAlignment="1">
      <alignment vertical="top"/>
    </xf>
    <xf numFmtId="4" fontId="157" fillId="0" borderId="11" xfId="0" applyNumberFormat="1" applyFont="1" applyFill="1" applyBorder="1" applyAlignment="1">
      <alignment vertical="top"/>
    </xf>
    <xf numFmtId="0" fontId="0" fillId="30" borderId="11" xfId="0" applyFill="1" applyBorder="1" applyAlignment="1">
      <alignment vertical="top"/>
    </xf>
    <xf numFmtId="4" fontId="160" fillId="0" borderId="0" xfId="0" applyNumberFormat="1" applyFont="1" applyFill="1" applyBorder="1" applyAlignment="1">
      <alignment vertical="top"/>
    </xf>
    <xf numFmtId="0" fontId="167" fillId="20" borderId="11" xfId="0" applyFont="1" applyFill="1" applyBorder="1" applyAlignment="1">
      <alignment vertical="top" wrapText="1"/>
    </xf>
    <xf numFmtId="0" fontId="162" fillId="14" borderId="11" xfId="0" applyFont="1" applyFill="1" applyBorder="1" applyAlignment="1">
      <alignment vertical="top" wrapText="1"/>
    </xf>
    <xf numFmtId="4" fontId="162" fillId="14" borderId="11" xfId="0" applyNumberFormat="1" applyFont="1" applyFill="1" applyBorder="1" applyAlignment="1">
      <alignment vertical="top" wrapText="1"/>
    </xf>
    <xf numFmtId="0" fontId="167" fillId="0" borderId="11" xfId="0" applyFont="1" applyFill="1" applyBorder="1" applyAlignment="1">
      <alignment horizontal="left" vertical="top" wrapText="1"/>
    </xf>
    <xf numFmtId="4" fontId="177" fillId="15" borderId="29" xfId="0" applyNumberFormat="1" applyFont="1" applyFill="1" applyBorder="1" applyAlignment="1">
      <alignment vertical="top"/>
    </xf>
    <xf numFmtId="0" fontId="150" fillId="2" borderId="0" xfId="0" applyFont="1" applyFill="1" applyBorder="1" applyAlignment="1">
      <alignment horizontal="center" vertical="top" wrapText="1"/>
    </xf>
    <xf numFmtId="0" fontId="145" fillId="15" borderId="0" xfId="0" applyFont="1" applyFill="1" applyBorder="1" applyAlignment="1">
      <alignment vertical="top" wrapText="1"/>
    </xf>
    <xf numFmtId="4" fontId="145" fillId="15" borderId="0" xfId="0" applyNumberFormat="1" applyFont="1" applyFill="1" applyBorder="1" applyAlignment="1">
      <alignment horizontal="center" vertical="top" wrapText="1"/>
    </xf>
    <xf numFmtId="49" fontId="145" fillId="15" borderId="0" xfId="0" applyNumberFormat="1" applyFont="1" applyFill="1" applyBorder="1" applyAlignment="1">
      <alignment horizontal="center" vertical="top" wrapText="1"/>
    </xf>
    <xf numFmtId="43" fontId="145" fillId="15" borderId="0" xfId="0" applyNumberFormat="1" applyFont="1" applyFill="1" applyBorder="1" applyAlignment="1">
      <alignment horizontal="center" vertical="top" wrapText="1"/>
    </xf>
    <xf numFmtId="0" fontId="0" fillId="22" borderId="57" xfId="0" applyFill="1" applyBorder="1" applyAlignment="1">
      <alignment vertical="top"/>
    </xf>
    <xf numFmtId="0" fontId="0" fillId="2" borderId="0" xfId="0" applyFill="1" applyBorder="1" applyAlignment="1">
      <alignment vertical="top"/>
    </xf>
    <xf numFmtId="0" fontId="0" fillId="0" borderId="29" xfId="0" applyBorder="1" applyAlignment="1">
      <alignment vertical="top"/>
    </xf>
    <xf numFmtId="0" fontId="168" fillId="29" borderId="29" xfId="0" applyFont="1" applyFill="1" applyBorder="1" applyAlignment="1">
      <alignment vertical="top"/>
    </xf>
    <xf numFmtId="0" fontId="162" fillId="0" borderId="29" xfId="0" applyFont="1" applyFill="1" applyBorder="1" applyAlignment="1">
      <alignment vertical="top" wrapText="1"/>
    </xf>
    <xf numFmtId="0" fontId="162" fillId="0" borderId="53" xfId="0" applyFont="1" applyFill="1" applyBorder="1" applyAlignment="1">
      <alignment vertical="top" wrapText="1"/>
    </xf>
    <xf numFmtId="4" fontId="162" fillId="0" borderId="11" xfId="0" applyNumberFormat="1" applyFont="1" applyFill="1" applyBorder="1" applyAlignment="1">
      <alignment vertical="top" wrapText="1"/>
    </xf>
    <xf numFmtId="0" fontId="172" fillId="0" borderId="29" xfId="0" applyFont="1" applyBorder="1" applyAlignment="1">
      <alignment vertical="top"/>
    </xf>
    <xf numFmtId="0" fontId="172" fillId="22" borderId="11" xfId="0" applyFont="1" applyFill="1" applyBorder="1" applyAlignment="1">
      <alignment vertical="top"/>
    </xf>
    <xf numFmtId="0" fontId="178" fillId="28" borderId="11" xfId="0" applyFont="1" applyFill="1" applyBorder="1" applyAlignment="1">
      <alignment horizontal="center" vertical="center" wrapText="1"/>
    </xf>
    <xf numFmtId="0" fontId="179" fillId="28" borderId="11" xfId="0" applyFont="1" applyFill="1" applyBorder="1" applyAlignment="1">
      <alignment horizontal="center" vertical="center" wrapText="1"/>
    </xf>
    <xf numFmtId="4" fontId="179" fillId="28" borderId="11" xfId="0" applyNumberFormat="1" applyFont="1" applyFill="1" applyBorder="1" applyAlignment="1">
      <alignment horizontal="center" vertical="center" wrapText="1"/>
    </xf>
    <xf numFmtId="4" fontId="160" fillId="14" borderId="0" xfId="0" applyNumberFormat="1" applyFont="1" applyFill="1" applyBorder="1" applyAlignment="1">
      <alignment vertical="top" wrapText="1"/>
    </xf>
    <xf numFmtId="0" fontId="168" fillId="0" borderId="11" xfId="0" applyFont="1" applyFill="1" applyBorder="1" applyAlignment="1">
      <alignment vertical="top" wrapText="1"/>
    </xf>
    <xf numFmtId="0" fontId="168" fillId="0" borderId="29" xfId="0" applyFont="1" applyFill="1" applyBorder="1" applyAlignment="1">
      <alignment vertical="top" wrapText="1"/>
    </xf>
    <xf numFmtId="0" fontId="168" fillId="0" borderId="0" xfId="0" applyFont="1" applyFill="1" applyBorder="1" applyAlignment="1">
      <alignment vertical="top" wrapText="1"/>
    </xf>
    <xf numFmtId="4" fontId="159" fillId="0" borderId="39" xfId="0" applyNumberFormat="1" applyFont="1" applyFill="1" applyBorder="1" applyAlignment="1">
      <alignment vertical="top"/>
    </xf>
    <xf numFmtId="49" fontId="159" fillId="0" borderId="39" xfId="0" applyNumberFormat="1" applyFont="1" applyFill="1" applyBorder="1" applyAlignment="1">
      <alignment horizontal="center" vertical="top"/>
    </xf>
    <xf numFmtId="4" fontId="159" fillId="2" borderId="39" xfId="0" applyNumberFormat="1" applyFont="1" applyFill="1" applyBorder="1" applyAlignment="1">
      <alignment vertical="top"/>
    </xf>
    <xf numFmtId="4" fontId="159" fillId="21" borderId="39" xfId="0" applyNumberFormat="1" applyFont="1" applyFill="1" applyBorder="1" applyAlignment="1">
      <alignment vertical="top"/>
    </xf>
    <xf numFmtId="43" fontId="159" fillId="0" borderId="39" xfId="0" applyNumberFormat="1" applyFont="1" applyFill="1" applyBorder="1" applyAlignment="1">
      <alignment horizontal="center" vertical="top"/>
    </xf>
    <xf numFmtId="43" fontId="159" fillId="0" borderId="39" xfId="0" applyNumberFormat="1" applyFont="1" applyFill="1" applyBorder="1" applyAlignment="1">
      <alignment vertical="top"/>
    </xf>
    <xf numFmtId="4" fontId="159" fillId="21" borderId="57" xfId="0" applyNumberFormat="1" applyFont="1" applyFill="1" applyBorder="1" applyAlignment="1">
      <alignment vertical="top"/>
    </xf>
    <xf numFmtId="0" fontId="149" fillId="0" borderId="0" xfId="0" applyFont="1" applyBorder="1" applyAlignment="1">
      <alignment vertical="top"/>
    </xf>
    <xf numFmtId="4" fontId="160" fillId="14" borderId="0" xfId="0" applyNumberFormat="1" applyFont="1" applyFill="1" applyBorder="1" applyAlignment="1">
      <alignment horizontal="left" vertical="top"/>
    </xf>
    <xf numFmtId="0" fontId="159" fillId="0" borderId="6" xfId="0" applyFont="1" applyFill="1" applyBorder="1" applyAlignment="1">
      <alignment horizontal="left" vertical="top" wrapText="1"/>
    </xf>
    <xf numFmtId="4" fontId="159" fillId="0" borderId="11" xfId="0" applyNumberFormat="1" applyFont="1" applyFill="1" applyBorder="1" applyAlignment="1">
      <alignment horizontal="left" vertical="top"/>
    </xf>
    <xf numFmtId="49" fontId="159" fillId="0" borderId="11" xfId="0" applyNumberFormat="1" applyFont="1" applyFill="1" applyBorder="1" applyAlignment="1">
      <alignment horizontal="left" vertical="top"/>
    </xf>
    <xf numFmtId="4" fontId="159" fillId="2" borderId="11" xfId="0" applyNumberFormat="1" applyFont="1" applyFill="1" applyBorder="1" applyAlignment="1">
      <alignment horizontal="left" vertical="top"/>
    </xf>
    <xf numFmtId="4" fontId="159" fillId="21" borderId="11" xfId="0" applyNumberFormat="1" applyFont="1" applyFill="1" applyBorder="1" applyAlignment="1">
      <alignment horizontal="left" vertical="top"/>
    </xf>
    <xf numFmtId="43" fontId="159" fillId="0" borderId="11" xfId="0" applyNumberFormat="1" applyFont="1" applyFill="1" applyBorder="1" applyAlignment="1">
      <alignment horizontal="left" vertical="top"/>
    </xf>
    <xf numFmtId="4" fontId="160" fillId="21" borderId="7" xfId="0" applyNumberFormat="1" applyFont="1" applyFill="1" applyBorder="1" applyAlignment="1">
      <alignment horizontal="left" vertical="top"/>
    </xf>
    <xf numFmtId="0" fontId="159" fillId="0" borderId="56" xfId="0" applyFont="1" applyFill="1" applyBorder="1" applyAlignment="1">
      <alignment vertical="top" wrapText="1"/>
    </xf>
    <xf numFmtId="4" fontId="160" fillId="21" borderId="36" xfId="0" applyNumberFormat="1" applyFont="1" applyFill="1" applyBorder="1" applyAlignment="1">
      <alignment vertical="top"/>
    </xf>
    <xf numFmtId="4" fontId="160" fillId="21" borderId="11" xfId="0" applyNumberFormat="1" applyFont="1" applyFill="1" applyBorder="1" applyAlignment="1">
      <alignment vertical="top"/>
    </xf>
    <xf numFmtId="4" fontId="160" fillId="14" borderId="11" xfId="0" applyNumberFormat="1" applyFont="1" applyFill="1" applyBorder="1" applyAlignment="1">
      <alignment vertical="top"/>
    </xf>
    <xf numFmtId="0" fontId="167" fillId="18" borderId="11" xfId="0" applyFont="1" applyFill="1" applyBorder="1" applyAlignment="1">
      <alignment vertical="top" wrapText="1"/>
    </xf>
    <xf numFmtId="4" fontId="167" fillId="18" borderId="11" xfId="0" applyNumberFormat="1" applyFont="1" applyFill="1" applyBorder="1" applyAlignment="1">
      <alignment vertical="top"/>
    </xf>
    <xf numFmtId="49" fontId="169" fillId="18" borderId="11" xfId="0" applyNumberFormat="1" applyFont="1" applyFill="1" applyBorder="1" applyAlignment="1">
      <alignment horizontal="center" vertical="top"/>
    </xf>
    <xf numFmtId="43" fontId="167" fillId="18" borderId="11" xfId="0" applyNumberFormat="1" applyFont="1" applyFill="1" applyBorder="1" applyAlignment="1">
      <alignment horizontal="center" vertical="top"/>
    </xf>
    <xf numFmtId="43" fontId="167" fillId="18" borderId="11" xfId="0" applyNumberFormat="1" applyFont="1" applyFill="1" applyBorder="1" applyAlignment="1">
      <alignment vertical="top"/>
    </xf>
    <xf numFmtId="0" fontId="148" fillId="21" borderId="44" xfId="0" applyFont="1" applyFill="1" applyBorder="1" applyAlignment="1">
      <alignment vertical="top" wrapText="1"/>
    </xf>
    <xf numFmtId="0" fontId="162" fillId="18" borderId="23" xfId="0" applyFont="1" applyFill="1" applyBorder="1" applyAlignment="1">
      <alignment vertical="top" wrapText="1"/>
    </xf>
    <xf numFmtId="49" fontId="169" fillId="18" borderId="16" xfId="0" applyNumberFormat="1" applyFont="1" applyFill="1" applyBorder="1" applyAlignment="1">
      <alignment horizontal="center" vertical="top"/>
    </xf>
    <xf numFmtId="4" fontId="167" fillId="18" borderId="16" xfId="0" applyNumberFormat="1" applyFont="1" applyFill="1" applyBorder="1" applyAlignment="1">
      <alignment vertical="top"/>
    </xf>
    <xf numFmtId="0" fontId="167" fillId="0" borderId="11" xfId="0" applyFont="1" applyFill="1" applyBorder="1" applyAlignment="1">
      <alignment horizontal="left" vertical="top"/>
    </xf>
    <xf numFmtId="0" fontId="167" fillId="20" borderId="69" xfId="0" applyFont="1" applyFill="1" applyBorder="1" applyAlignment="1">
      <alignment vertical="top"/>
    </xf>
    <xf numFmtId="4" fontId="155" fillId="20" borderId="68" xfId="0" applyNumberFormat="1" applyFont="1" applyFill="1" applyBorder="1" applyAlignment="1">
      <alignment vertical="top"/>
    </xf>
    <xf numFmtId="49" fontId="156" fillId="20" borderId="68" xfId="0" applyNumberFormat="1" applyFont="1" applyFill="1" applyBorder="1" applyAlignment="1">
      <alignment horizontal="center" vertical="top"/>
    </xf>
    <xf numFmtId="0" fontId="168" fillId="22" borderId="11" xfId="0" applyFont="1" applyFill="1" applyBorder="1" applyAlignment="1">
      <alignment vertical="top"/>
    </xf>
    <xf numFmtId="0" fontId="168" fillId="30" borderId="11" xfId="0" applyFont="1" applyFill="1" applyBorder="1" applyAlignment="1">
      <alignment vertical="top"/>
    </xf>
    <xf numFmtId="0" fontId="162" fillId="13" borderId="53" xfId="0" applyFont="1" applyFill="1" applyBorder="1" applyAlignment="1">
      <alignment horizontal="center" vertical="top" wrapText="1"/>
    </xf>
    <xf numFmtId="0" fontId="181" fillId="0" borderId="0" xfId="0" applyFont="1" applyFill="1" applyBorder="1" applyAlignment="1">
      <alignment vertical="top"/>
    </xf>
    <xf numFmtId="0" fontId="140" fillId="13" borderId="0" xfId="0" applyFont="1" applyFill="1" applyBorder="1" applyAlignment="1">
      <alignment horizontal="right" vertical="top" wrapText="1"/>
    </xf>
    <xf numFmtId="4" fontId="177" fillId="15" borderId="53" xfId="0" applyNumberFormat="1" applyFont="1" applyFill="1" applyBorder="1" applyAlignment="1">
      <alignment horizontal="right" vertical="top" wrapText="1"/>
    </xf>
    <xf numFmtId="4" fontId="177" fillId="15" borderId="53" xfId="0" applyNumberFormat="1" applyFont="1" applyFill="1" applyBorder="1" applyAlignment="1">
      <alignment horizontal="center" vertical="top" wrapText="1"/>
    </xf>
    <xf numFmtId="4" fontId="140" fillId="15" borderId="53" xfId="0" applyNumberFormat="1" applyFont="1" applyFill="1" applyBorder="1" applyAlignment="1">
      <alignment horizontal="center" vertical="top" wrapText="1"/>
    </xf>
    <xf numFmtId="0" fontId="183" fillId="15" borderId="11" xfId="0" applyFont="1" applyFill="1" applyBorder="1" applyAlignment="1">
      <alignment vertical="top" wrapText="1"/>
    </xf>
    <xf numFmtId="4" fontId="183" fillId="15" borderId="11" xfId="0" applyNumberFormat="1" applyFont="1" applyFill="1" applyBorder="1" applyAlignment="1">
      <alignment horizontal="right" vertical="top" wrapText="1"/>
    </xf>
    <xf numFmtId="49" fontId="183" fillId="15" borderId="11" xfId="0" applyNumberFormat="1" applyFont="1" applyFill="1" applyBorder="1" applyAlignment="1">
      <alignment horizontal="center" vertical="top" wrapText="1"/>
    </xf>
    <xf numFmtId="4" fontId="183" fillId="15" borderId="11" xfId="0" applyNumberFormat="1" applyFont="1" applyFill="1" applyBorder="1" applyAlignment="1">
      <alignment horizontal="center" vertical="top" wrapText="1"/>
    </xf>
    <xf numFmtId="43" fontId="183" fillId="15" borderId="11" xfId="0" applyNumberFormat="1" applyFont="1" applyFill="1" applyBorder="1" applyAlignment="1">
      <alignment horizontal="center" vertical="top" wrapText="1"/>
    </xf>
    <xf numFmtId="4" fontId="185" fillId="15" borderId="11" xfId="0" applyNumberFormat="1" applyFont="1" applyFill="1" applyBorder="1" applyAlignment="1">
      <alignment horizontal="center" vertical="top" wrapText="1"/>
    </xf>
    <xf numFmtId="4" fontId="185" fillId="15" borderId="29" xfId="0" applyNumberFormat="1" applyFont="1" applyFill="1" applyBorder="1" applyAlignment="1">
      <alignment horizontal="center" vertical="top" wrapText="1"/>
    </xf>
    <xf numFmtId="0" fontId="181" fillId="18" borderId="19" xfId="0" applyFont="1" applyFill="1" applyBorder="1" applyAlignment="1">
      <alignment horizontal="right" vertical="top"/>
    </xf>
    <xf numFmtId="0" fontId="181" fillId="18" borderId="19" xfId="0" applyFont="1" applyFill="1" applyBorder="1" applyAlignment="1">
      <alignment vertical="top"/>
    </xf>
    <xf numFmtId="0" fontId="181" fillId="18" borderId="19" xfId="0" applyFont="1" applyFill="1" applyBorder="1" applyAlignment="1">
      <alignment horizontal="center" vertical="top"/>
    </xf>
    <xf numFmtId="0" fontId="186" fillId="18" borderId="19" xfId="0" applyFont="1" applyFill="1" applyBorder="1" applyAlignment="1">
      <alignment horizontal="center" vertical="top"/>
    </xf>
    <xf numFmtId="0" fontId="150" fillId="0" borderId="11" xfId="0" applyFont="1" applyBorder="1" applyAlignment="1">
      <alignment horizontal="center" vertical="center" wrapText="1"/>
    </xf>
    <xf numFmtId="0" fontId="188" fillId="18" borderId="18" xfId="0" applyFont="1" applyFill="1" applyBorder="1" applyAlignment="1">
      <alignment vertical="top"/>
    </xf>
    <xf numFmtId="0" fontId="189" fillId="18" borderId="19" xfId="0" applyFont="1" applyFill="1" applyBorder="1" applyAlignment="1">
      <alignment horizontal="center" vertical="top"/>
    </xf>
    <xf numFmtId="4" fontId="189" fillId="18" borderId="19" xfId="0" applyNumberFormat="1" applyFont="1" applyFill="1" applyBorder="1" applyAlignment="1">
      <alignment horizontal="center" vertical="top"/>
    </xf>
    <xf numFmtId="0" fontId="181" fillId="0" borderId="11" xfId="0" applyFont="1" applyFill="1" applyBorder="1" applyAlignment="1">
      <alignment vertical="top"/>
    </xf>
    <xf numFmtId="0" fontId="190" fillId="31" borderId="52" xfId="0" applyFont="1" applyFill="1" applyBorder="1" applyAlignment="1">
      <alignment vertical="top" wrapText="1"/>
    </xf>
    <xf numFmtId="4" fontId="191" fillId="20" borderId="53" xfId="0" applyNumberFormat="1" applyFont="1" applyFill="1" applyBorder="1" applyAlignment="1">
      <alignment horizontal="right" vertical="top"/>
    </xf>
    <xf numFmtId="49" fontId="192" fillId="20" borderId="53" xfId="0" applyNumberFormat="1" applyFont="1" applyFill="1" applyBorder="1" applyAlignment="1">
      <alignment horizontal="center" vertical="top"/>
    </xf>
    <xf numFmtId="4" fontId="191" fillId="20" borderId="53" xfId="0" applyNumberFormat="1" applyFont="1" applyFill="1" applyBorder="1" applyAlignment="1">
      <alignment horizontal="center" vertical="top"/>
    </xf>
    <xf numFmtId="4" fontId="191" fillId="20" borderId="53" xfId="0" applyNumberFormat="1" applyFont="1" applyFill="1" applyBorder="1" applyAlignment="1">
      <alignment vertical="top"/>
    </xf>
    <xf numFmtId="43" fontId="191" fillId="20" borderId="53" xfId="0" applyNumberFormat="1" applyFont="1" applyFill="1" applyBorder="1" applyAlignment="1">
      <alignment horizontal="center" vertical="top"/>
    </xf>
    <xf numFmtId="43" fontId="191" fillId="20" borderId="53" xfId="0" applyNumberFormat="1" applyFont="1" applyFill="1" applyBorder="1" applyAlignment="1">
      <alignment vertical="top"/>
    </xf>
    <xf numFmtId="4" fontId="193" fillId="20" borderId="53" xfId="0" applyNumberFormat="1" applyFont="1" applyFill="1" applyBorder="1" applyAlignment="1">
      <alignment horizontal="center" vertical="top"/>
    </xf>
    <xf numFmtId="4" fontId="194" fillId="31" borderId="53" xfId="0" applyNumberFormat="1" applyFont="1" applyFill="1" applyBorder="1" applyAlignment="1">
      <alignment horizontal="center" vertical="top"/>
    </xf>
    <xf numFmtId="0" fontId="195" fillId="0" borderId="11" xfId="0" applyFont="1" applyFill="1" applyBorder="1" applyAlignment="1">
      <alignment vertical="top"/>
    </xf>
    <xf numFmtId="0" fontId="190" fillId="20" borderId="69" xfId="0" applyFont="1" applyFill="1" applyBorder="1" applyAlignment="1">
      <alignment vertical="top" wrapText="1"/>
    </xf>
    <xf numFmtId="4" fontId="194" fillId="20" borderId="53" xfId="0" applyNumberFormat="1" applyFont="1" applyFill="1" applyBorder="1" applyAlignment="1">
      <alignment horizontal="center" vertical="top"/>
    </xf>
    <xf numFmtId="0" fontId="187" fillId="0" borderId="2" xfId="0" applyFont="1" applyFill="1" applyBorder="1" applyAlignment="1">
      <alignment vertical="top" wrapText="1"/>
    </xf>
    <xf numFmtId="4" fontId="187" fillId="0" borderId="57" xfId="0" applyNumberFormat="1" applyFont="1" applyFill="1" applyBorder="1" applyAlignment="1">
      <alignment horizontal="right" vertical="top"/>
    </xf>
    <xf numFmtId="49" fontId="187" fillId="0" borderId="11" xfId="0" applyNumberFormat="1" applyFont="1" applyFill="1" applyBorder="1" applyAlignment="1">
      <alignment horizontal="center" vertical="top"/>
    </xf>
    <xf numFmtId="4" fontId="187" fillId="0" borderId="11" xfId="0" applyNumberFormat="1" applyFont="1" applyFill="1" applyBorder="1" applyAlignment="1">
      <alignment horizontal="center" vertical="top"/>
    </xf>
    <xf numFmtId="4" fontId="187" fillId="2" borderId="11" xfId="0" applyNumberFormat="1" applyFont="1" applyFill="1" applyBorder="1" applyAlignment="1">
      <alignment vertical="top"/>
    </xf>
    <xf numFmtId="43" fontId="187" fillId="0" borderId="11" xfId="0" applyNumberFormat="1" applyFont="1" applyFill="1" applyBorder="1" applyAlignment="1">
      <alignment horizontal="center" vertical="top"/>
    </xf>
    <xf numFmtId="43" fontId="187" fillId="0" borderId="11" xfId="0" applyNumberFormat="1" applyFont="1" applyFill="1" applyBorder="1" applyAlignment="1">
      <alignment vertical="top"/>
    </xf>
    <xf numFmtId="4" fontId="141" fillId="2" borderId="11" xfId="0" applyNumberFormat="1" applyFont="1" applyFill="1" applyBorder="1" applyAlignment="1">
      <alignment horizontal="center" vertical="top"/>
    </xf>
    <xf numFmtId="4" fontId="141" fillId="0" borderId="11" xfId="0" applyNumberFormat="1" applyFont="1" applyFill="1" applyBorder="1" applyAlignment="1">
      <alignment horizontal="center" vertical="top"/>
    </xf>
    <xf numFmtId="4" fontId="196" fillId="2" borderId="29" xfId="0" applyNumberFormat="1" applyFont="1" applyFill="1" applyBorder="1" applyAlignment="1">
      <alignment horizontal="center" vertical="top"/>
    </xf>
    <xf numFmtId="0" fontId="187" fillId="0" borderId="3" xfId="0" applyFont="1" applyFill="1" applyBorder="1" applyAlignment="1">
      <alignment vertical="top" wrapText="1"/>
    </xf>
    <xf numFmtId="0" fontId="181" fillId="22" borderId="11" xfId="0" applyFont="1" applyFill="1" applyBorder="1" applyAlignment="1">
      <alignment vertical="top"/>
    </xf>
    <xf numFmtId="0" fontId="187" fillId="0" borderId="4" xfId="0" applyFont="1" applyFill="1" applyBorder="1" applyAlignment="1">
      <alignment vertical="top" wrapText="1"/>
    </xf>
    <xf numFmtId="0" fontId="187" fillId="26" borderId="69" xfId="0" applyFont="1" applyFill="1" applyBorder="1" applyAlignment="1">
      <alignment vertical="top" wrapText="1"/>
    </xf>
    <xf numFmtId="4" fontId="187" fillId="26" borderId="57" xfId="0" applyNumberFormat="1" applyFont="1" applyFill="1" applyBorder="1" applyAlignment="1">
      <alignment horizontal="right" vertical="top"/>
    </xf>
    <xf numFmtId="49" fontId="187" fillId="26" borderId="11" xfId="0" applyNumberFormat="1" applyFont="1" applyFill="1" applyBorder="1" applyAlignment="1">
      <alignment horizontal="center" vertical="top"/>
    </xf>
    <xf numFmtId="4" fontId="187" fillId="26" borderId="11" xfId="0" applyNumberFormat="1" applyFont="1" applyFill="1" applyBorder="1" applyAlignment="1">
      <alignment horizontal="center" vertical="top"/>
    </xf>
    <xf numFmtId="4" fontId="187" fillId="26" borderId="11" xfId="0" applyNumberFormat="1" applyFont="1" applyFill="1" applyBorder="1" applyAlignment="1">
      <alignment vertical="top"/>
    </xf>
    <xf numFmtId="43" fontId="187" fillId="26" borderId="11" xfId="0" applyNumberFormat="1" applyFont="1" applyFill="1" applyBorder="1" applyAlignment="1">
      <alignment horizontal="center" vertical="top"/>
    </xf>
    <xf numFmtId="43" fontId="187" fillId="26" borderId="11" xfId="0" applyNumberFormat="1" applyFont="1" applyFill="1" applyBorder="1" applyAlignment="1">
      <alignment vertical="top"/>
    </xf>
    <xf numFmtId="4" fontId="141" fillId="26" borderId="11" xfId="0" applyNumberFormat="1" applyFont="1" applyFill="1" applyBorder="1" applyAlignment="1">
      <alignment horizontal="center" vertical="top"/>
    </xf>
    <xf numFmtId="4" fontId="196" fillId="26" borderId="29" xfId="0" applyNumberFormat="1" applyFont="1" applyFill="1" applyBorder="1" applyAlignment="1">
      <alignment horizontal="center" vertical="top"/>
    </xf>
    <xf numFmtId="0" fontId="190" fillId="20" borderId="11" xfId="0" applyFont="1" applyFill="1" applyBorder="1" applyAlignment="1">
      <alignment vertical="top" wrapText="1"/>
    </xf>
    <xf numFmtId="4" fontId="187" fillId="0" borderId="11" xfId="0" applyNumberFormat="1" applyFont="1" applyFill="1" applyBorder="1" applyAlignment="1">
      <alignment horizontal="right" vertical="top"/>
    </xf>
    <xf numFmtId="0" fontId="187" fillId="0" borderId="11" xfId="0" applyFont="1" applyFill="1" applyBorder="1" applyAlignment="1">
      <alignment vertical="top" wrapText="1"/>
    </xf>
    <xf numFmtId="4" fontId="196" fillId="2" borderId="11" xfId="0" applyNumberFormat="1" applyFont="1" applyFill="1" applyBorder="1" applyAlignment="1">
      <alignment horizontal="center" vertical="top"/>
    </xf>
    <xf numFmtId="0" fontId="159" fillId="0" borderId="11" xfId="6" applyFont="1" applyFill="1" applyBorder="1" applyAlignment="1">
      <alignment vertical="top" wrapText="1"/>
    </xf>
    <xf numFmtId="4" fontId="187" fillId="0" borderId="0" xfId="0" applyNumberFormat="1" applyFont="1" applyFill="1" applyBorder="1" applyAlignment="1">
      <alignment horizontal="right" vertical="top"/>
    </xf>
    <xf numFmtId="49" fontId="187" fillId="0" borderId="0" xfId="0" applyNumberFormat="1" applyFont="1" applyFill="1" applyBorder="1" applyAlignment="1">
      <alignment horizontal="center" vertical="top"/>
    </xf>
    <xf numFmtId="4" fontId="187" fillId="0" borderId="0" xfId="0" applyNumberFormat="1" applyFont="1" applyFill="1" applyBorder="1" applyAlignment="1">
      <alignment horizontal="center" vertical="top"/>
    </xf>
    <xf numFmtId="4" fontId="187" fillId="2" borderId="58" xfId="0" applyNumberFormat="1" applyFont="1" applyFill="1" applyBorder="1" applyAlignment="1">
      <alignment vertical="top"/>
    </xf>
    <xf numFmtId="43" fontId="187" fillId="0" borderId="0" xfId="0" applyNumberFormat="1" applyFont="1" applyFill="1" applyBorder="1" applyAlignment="1">
      <alignment horizontal="center" vertical="top"/>
    </xf>
    <xf numFmtId="43" fontId="187" fillId="0" borderId="0" xfId="0" applyNumberFormat="1" applyFont="1" applyFill="1" applyBorder="1" applyAlignment="1">
      <alignment vertical="top"/>
    </xf>
    <xf numFmtId="4" fontId="141" fillId="2" borderId="0" xfId="0" applyNumberFormat="1" applyFont="1" applyFill="1" applyBorder="1" applyAlignment="1">
      <alignment horizontal="center" vertical="top"/>
    </xf>
    <xf numFmtId="4" fontId="141" fillId="0" borderId="0" xfId="0" applyNumberFormat="1" applyFont="1" applyFill="1" applyBorder="1" applyAlignment="1">
      <alignment horizontal="center" vertical="top"/>
    </xf>
    <xf numFmtId="4" fontId="196" fillId="2" borderId="61" xfId="0" applyNumberFormat="1" applyFont="1" applyFill="1" applyBorder="1" applyAlignment="1">
      <alignment horizontal="center" vertical="top"/>
    </xf>
    <xf numFmtId="0" fontId="0" fillId="22" borderId="11" xfId="0" applyFill="1" applyBorder="1"/>
    <xf numFmtId="0" fontId="0" fillId="0" borderId="11" xfId="0" applyBorder="1"/>
    <xf numFmtId="4" fontId="187" fillId="2" borderId="39" xfId="0" applyNumberFormat="1" applyFont="1" applyFill="1" applyBorder="1" applyAlignment="1">
      <alignment vertical="top"/>
    </xf>
    <xf numFmtId="0" fontId="159" fillId="0" borderId="39" xfId="6" applyFont="1" applyFill="1" applyBorder="1" applyAlignment="1">
      <alignment vertical="top" wrapText="1"/>
    </xf>
    <xf numFmtId="4" fontId="196" fillId="2" borderId="39" xfId="0" applyNumberFormat="1" applyFont="1" applyFill="1" applyBorder="1" applyAlignment="1">
      <alignment horizontal="center" vertical="top"/>
    </xf>
    <xf numFmtId="0" fontId="187" fillId="26" borderId="11" xfId="0" applyFont="1" applyFill="1" applyBorder="1" applyAlignment="1">
      <alignment vertical="top" wrapText="1"/>
    </xf>
    <xf numFmtId="4" fontId="187" fillId="26" borderId="11" xfId="0" applyNumberFormat="1" applyFont="1" applyFill="1" applyBorder="1" applyAlignment="1">
      <alignment horizontal="right" vertical="top"/>
    </xf>
    <xf numFmtId="4" fontId="196" fillId="26" borderId="11" xfId="0" applyNumberFormat="1" applyFont="1" applyFill="1" applyBorder="1" applyAlignment="1">
      <alignment horizontal="center" vertical="top"/>
    </xf>
    <xf numFmtId="0" fontId="191" fillId="20" borderId="52" xfId="0" applyFont="1" applyFill="1" applyBorder="1" applyAlignment="1">
      <alignment vertical="top" wrapText="1"/>
    </xf>
    <xf numFmtId="4" fontId="196" fillId="20" borderId="11" xfId="0" applyNumberFormat="1" applyFont="1" applyFill="1" applyBorder="1" applyAlignment="1">
      <alignment horizontal="center" vertical="top"/>
    </xf>
    <xf numFmtId="0" fontId="187" fillId="0" borderId="6" xfId="0" applyFont="1" applyFill="1" applyBorder="1" applyAlignment="1">
      <alignment vertical="top" wrapText="1"/>
    </xf>
    <xf numFmtId="4" fontId="196" fillId="2" borderId="29" xfId="0" applyNumberFormat="1" applyFont="1" applyFill="1" applyBorder="1" applyAlignment="1">
      <alignment horizontal="center" vertical="top" wrapText="1"/>
    </xf>
    <xf numFmtId="0" fontId="191" fillId="26" borderId="0" xfId="0" applyFont="1" applyFill="1" applyBorder="1" applyAlignment="1">
      <alignment horizontal="right" vertical="top" wrapText="1"/>
    </xf>
    <xf numFmtId="0" fontId="191" fillId="26" borderId="0" xfId="0" applyFont="1" applyFill="1" applyBorder="1" applyAlignment="1">
      <alignment vertical="top" wrapText="1"/>
    </xf>
    <xf numFmtId="0" fontId="191" fillId="26" borderId="0" xfId="0" applyFont="1" applyFill="1" applyBorder="1" applyAlignment="1">
      <alignment horizontal="center" vertical="top" wrapText="1"/>
    </xf>
    <xf numFmtId="0" fontId="191" fillId="26" borderId="39" xfId="0" applyFont="1" applyFill="1" applyBorder="1" applyAlignment="1">
      <alignment vertical="top" wrapText="1"/>
    </xf>
    <xf numFmtId="4" fontId="193" fillId="26" borderId="0" xfId="0" applyNumberFormat="1" applyFont="1" applyFill="1" applyBorder="1" applyAlignment="1">
      <alignment horizontal="center" vertical="top" wrapText="1"/>
    </xf>
    <xf numFmtId="0" fontId="191" fillId="0" borderId="11" xfId="0" applyFont="1" applyFill="1" applyBorder="1" applyAlignment="1">
      <alignment vertical="top" wrapText="1"/>
    </xf>
    <xf numFmtId="0" fontId="191" fillId="32" borderId="44" xfId="0" applyFont="1" applyFill="1" applyBorder="1" applyAlignment="1">
      <alignment vertical="top" wrapText="1"/>
    </xf>
    <xf numFmtId="0" fontId="191" fillId="32" borderId="16" xfId="0" applyFont="1" applyFill="1" applyBorder="1" applyAlignment="1">
      <alignment horizontal="right" vertical="top" wrapText="1"/>
    </xf>
    <xf numFmtId="0" fontId="191" fillId="32" borderId="16" xfId="0" applyFont="1" applyFill="1" applyBorder="1" applyAlignment="1">
      <alignment vertical="top" wrapText="1"/>
    </xf>
    <xf numFmtId="0" fontId="191" fillId="32" borderId="16" xfId="0" applyFont="1" applyFill="1" applyBorder="1" applyAlignment="1">
      <alignment horizontal="center" vertical="top" wrapText="1"/>
    </xf>
    <xf numFmtId="0" fontId="191" fillId="32" borderId="64" xfId="0" applyFont="1" applyFill="1" applyBorder="1" applyAlignment="1">
      <alignment vertical="top" wrapText="1"/>
    </xf>
    <xf numFmtId="4" fontId="193" fillId="32" borderId="16" xfId="0" applyNumberFormat="1" applyFont="1" applyFill="1" applyBorder="1" applyAlignment="1">
      <alignment horizontal="center" vertical="top" wrapText="1"/>
    </xf>
    <xf numFmtId="4" fontId="193" fillId="32" borderId="30" xfId="0" applyNumberFormat="1" applyFont="1" applyFill="1" applyBorder="1" applyAlignment="1">
      <alignment horizontal="center" vertical="top" wrapText="1"/>
    </xf>
    <xf numFmtId="0" fontId="191" fillId="0" borderId="57" xfId="0" applyFont="1" applyFill="1" applyBorder="1" applyAlignment="1">
      <alignment vertical="top" wrapText="1"/>
    </xf>
    <xf numFmtId="0" fontId="191" fillId="31" borderId="71" xfId="0" applyFont="1" applyFill="1" applyBorder="1" applyAlignment="1">
      <alignment vertical="top" wrapText="1"/>
    </xf>
    <xf numFmtId="4" fontId="191" fillId="20" borderId="68" xfId="0" applyNumberFormat="1" applyFont="1" applyFill="1" applyBorder="1" applyAlignment="1">
      <alignment horizontal="right" vertical="top"/>
    </xf>
    <xf numFmtId="49" fontId="192" fillId="20" borderId="68" xfId="0" applyNumberFormat="1" applyFont="1" applyFill="1" applyBorder="1" applyAlignment="1">
      <alignment horizontal="center" vertical="top"/>
    </xf>
    <xf numFmtId="4" fontId="191" fillId="20" borderId="68" xfId="0" applyNumberFormat="1" applyFont="1" applyFill="1" applyBorder="1" applyAlignment="1">
      <alignment horizontal="center" vertical="top"/>
    </xf>
    <xf numFmtId="4" fontId="191" fillId="20" borderId="61" xfId="0" applyNumberFormat="1" applyFont="1" applyFill="1" applyBorder="1" applyAlignment="1">
      <alignment vertical="top"/>
    </xf>
    <xf numFmtId="43" fontId="191" fillId="20" borderId="68" xfId="0" applyNumberFormat="1" applyFont="1" applyFill="1" applyBorder="1" applyAlignment="1">
      <alignment horizontal="center" vertical="top"/>
    </xf>
    <xf numFmtId="43" fontId="191" fillId="20" borderId="68" xfId="0" applyNumberFormat="1" applyFont="1" applyFill="1" applyBorder="1" applyAlignment="1">
      <alignment vertical="top"/>
    </xf>
    <xf numFmtId="4" fontId="193" fillId="20" borderId="68" xfId="0" applyNumberFormat="1" applyFont="1" applyFill="1" applyBorder="1" applyAlignment="1">
      <alignment horizontal="center" vertical="top"/>
    </xf>
    <xf numFmtId="4" fontId="196" fillId="31" borderId="68" xfId="0" applyNumberFormat="1" applyFont="1" applyFill="1" applyBorder="1" applyAlignment="1">
      <alignment horizontal="center" vertical="top"/>
    </xf>
    <xf numFmtId="4" fontId="191" fillId="20" borderId="11" xfId="0" applyNumberFormat="1" applyFont="1" applyFill="1" applyBorder="1" applyAlignment="1">
      <alignment vertical="top"/>
    </xf>
    <xf numFmtId="4" fontId="196" fillId="20" borderId="53" xfId="0" applyNumberFormat="1" applyFont="1" applyFill="1" applyBorder="1" applyAlignment="1">
      <alignment horizontal="center" vertical="top"/>
    </xf>
    <xf numFmtId="4" fontId="187" fillId="0" borderId="11" xfId="0" applyNumberFormat="1" applyFont="1" applyFill="1" applyBorder="1" applyAlignment="1">
      <alignment vertical="top"/>
    </xf>
    <xf numFmtId="4" fontId="141" fillId="0" borderId="29" xfId="0" applyNumberFormat="1" applyFont="1" applyFill="1" applyBorder="1" applyAlignment="1">
      <alignment horizontal="center" vertical="top"/>
    </xf>
    <xf numFmtId="0" fontId="195" fillId="22" borderId="11" xfId="0" applyFont="1" applyFill="1" applyBorder="1" applyAlignment="1">
      <alignment vertical="top"/>
    </xf>
    <xf numFmtId="0" fontId="191" fillId="26" borderId="21" xfId="0" applyFont="1" applyFill="1" applyBorder="1" applyAlignment="1">
      <alignment vertical="top" wrapText="1"/>
    </xf>
    <xf numFmtId="4" fontId="141" fillId="26" borderId="29" xfId="0" applyNumberFormat="1" applyFont="1" applyFill="1" applyBorder="1" applyAlignment="1">
      <alignment horizontal="center" vertical="top"/>
    </xf>
    <xf numFmtId="0" fontId="191" fillId="31" borderId="21" xfId="0" applyFont="1" applyFill="1" applyBorder="1" applyAlignment="1">
      <alignment vertical="top" wrapText="1"/>
    </xf>
    <xf numFmtId="0" fontId="191" fillId="31" borderId="0" xfId="0" applyFont="1" applyFill="1" applyBorder="1" applyAlignment="1">
      <alignment horizontal="right" vertical="top" wrapText="1"/>
    </xf>
    <xf numFmtId="0" fontId="191" fillId="31" borderId="0" xfId="0" applyFont="1" applyFill="1" applyBorder="1" applyAlignment="1">
      <alignment vertical="top" wrapText="1"/>
    </xf>
    <xf numFmtId="0" fontId="191" fillId="31" borderId="0" xfId="0" applyFont="1" applyFill="1" applyBorder="1" applyAlignment="1">
      <alignment horizontal="center" vertical="top" wrapText="1"/>
    </xf>
    <xf numFmtId="4" fontId="193" fillId="31" borderId="0" xfId="0" applyNumberFormat="1" applyFont="1" applyFill="1" applyBorder="1" applyAlignment="1">
      <alignment horizontal="center" vertical="top" wrapText="1"/>
    </xf>
    <xf numFmtId="0" fontId="181" fillId="2" borderId="8" xfId="0" applyFont="1" applyFill="1" applyBorder="1" applyAlignment="1">
      <alignment vertical="top" wrapText="1"/>
    </xf>
    <xf numFmtId="4" fontId="187" fillId="2" borderId="10" xfId="0" applyNumberFormat="1" applyFont="1" applyFill="1" applyBorder="1" applyAlignment="1">
      <alignment vertical="top"/>
    </xf>
    <xf numFmtId="49" fontId="187" fillId="2" borderId="10" xfId="0" applyNumberFormat="1" applyFont="1" applyFill="1" applyBorder="1" applyAlignment="1">
      <alignment horizontal="center" vertical="top" wrapText="1"/>
    </xf>
    <xf numFmtId="4" fontId="187" fillId="2" borderId="10" xfId="0" applyNumberFormat="1" applyFont="1" applyFill="1" applyBorder="1" applyAlignment="1">
      <alignment horizontal="center" vertical="top"/>
    </xf>
    <xf numFmtId="43" fontId="187" fillId="2" borderId="10" xfId="0" applyNumberFormat="1" applyFont="1" applyFill="1" applyBorder="1" applyAlignment="1">
      <alignment horizontal="center" vertical="top"/>
    </xf>
    <xf numFmtId="43" fontId="187" fillId="2" borderId="10" xfId="0" applyNumberFormat="1" applyFont="1" applyFill="1" applyBorder="1" applyAlignment="1">
      <alignment vertical="top"/>
    </xf>
    <xf numFmtId="4" fontId="141" fillId="2" borderId="10" xfId="0" applyNumberFormat="1" applyFont="1" applyFill="1" applyBorder="1" applyAlignment="1">
      <alignment horizontal="center" vertical="top"/>
    </xf>
    <xf numFmtId="4" fontId="193" fillId="0" borderId="10" xfId="0" applyNumberFormat="1" applyFont="1" applyFill="1" applyBorder="1" applyAlignment="1">
      <alignment horizontal="center" vertical="top" wrapText="1"/>
    </xf>
    <xf numFmtId="4" fontId="141" fillId="2" borderId="40" xfId="0" applyNumberFormat="1" applyFont="1" applyFill="1" applyBorder="1" applyAlignment="1">
      <alignment horizontal="center" vertical="top"/>
    </xf>
    <xf numFmtId="0" fontId="191" fillId="22" borderId="11" xfId="0" applyFont="1" applyFill="1" applyBorder="1" applyAlignment="1">
      <alignment vertical="top" wrapText="1"/>
    </xf>
    <xf numFmtId="0" fontId="181" fillId="2" borderId="6" xfId="0" applyFont="1" applyFill="1" applyBorder="1" applyAlignment="1">
      <alignment vertical="top"/>
    </xf>
    <xf numFmtId="49" fontId="187" fillId="2" borderId="11" xfId="0" applyNumberFormat="1" applyFont="1" applyFill="1" applyBorder="1" applyAlignment="1">
      <alignment horizontal="center" vertical="top" wrapText="1"/>
    </xf>
    <xf numFmtId="4" fontId="187" fillId="2" borderId="11" xfId="0" applyNumberFormat="1" applyFont="1" applyFill="1" applyBorder="1" applyAlignment="1">
      <alignment horizontal="center" vertical="top"/>
    </xf>
    <xf numFmtId="43" fontId="187" fillId="2" borderId="11" xfId="0" applyNumberFormat="1" applyFont="1" applyFill="1" applyBorder="1" applyAlignment="1">
      <alignment horizontal="center" vertical="top"/>
    </xf>
    <xf numFmtId="43" fontId="187" fillId="2" borderId="11" xfId="0" applyNumberFormat="1" applyFont="1" applyFill="1" applyBorder="1" applyAlignment="1">
      <alignment vertical="top"/>
    </xf>
    <xf numFmtId="4" fontId="193" fillId="0" borderId="11" xfId="0" applyNumberFormat="1" applyFont="1" applyFill="1" applyBorder="1" applyAlignment="1">
      <alignment horizontal="center" vertical="top" wrapText="1"/>
    </xf>
    <xf numFmtId="4" fontId="141" fillId="2" borderId="29" xfId="0" applyNumberFormat="1" applyFont="1" applyFill="1" applyBorder="1" applyAlignment="1">
      <alignment horizontal="center" vertical="top"/>
    </xf>
    <xf numFmtId="0" fontId="181" fillId="2" borderId="6" xfId="0" applyFont="1" applyFill="1" applyBorder="1" applyAlignment="1">
      <alignment vertical="top" wrapText="1"/>
    </xf>
    <xf numFmtId="0" fontId="181" fillId="0" borderId="6" xfId="0" applyFont="1" applyBorder="1" applyAlignment="1">
      <alignment vertical="top"/>
    </xf>
    <xf numFmtId="0" fontId="187" fillId="0" borderId="12" xfId="0" applyFont="1" applyFill="1" applyBorder="1" applyAlignment="1">
      <alignment vertical="top" wrapText="1"/>
    </xf>
    <xf numFmtId="4" fontId="187" fillId="0" borderId="72" xfId="0" applyNumberFormat="1" applyFont="1" applyFill="1" applyBorder="1" applyAlignment="1">
      <alignment vertical="top"/>
    </xf>
    <xf numFmtId="49" fontId="187" fillId="0" borderId="72" xfId="0" applyNumberFormat="1" applyFont="1" applyFill="1" applyBorder="1" applyAlignment="1">
      <alignment horizontal="center" vertical="top" wrapText="1"/>
    </xf>
    <xf numFmtId="4" fontId="187" fillId="0" borderId="72" xfId="0" applyNumberFormat="1" applyFont="1" applyFill="1" applyBorder="1" applyAlignment="1">
      <alignment horizontal="center" vertical="top"/>
    </xf>
    <xf numFmtId="4" fontId="187" fillId="2" borderId="72" xfId="0" applyNumberFormat="1" applyFont="1" applyFill="1" applyBorder="1" applyAlignment="1">
      <alignment vertical="top"/>
    </xf>
    <xf numFmtId="43" fontId="187" fillId="0" borderId="72" xfId="0" applyNumberFormat="1" applyFont="1" applyFill="1" applyBorder="1" applyAlignment="1">
      <alignment horizontal="center" vertical="top"/>
    </xf>
    <xf numFmtId="4" fontId="141" fillId="2" borderId="72" xfId="0" applyNumberFormat="1" applyFont="1" applyFill="1" applyBorder="1" applyAlignment="1">
      <alignment horizontal="center" vertical="top"/>
    </xf>
    <xf numFmtId="4" fontId="193" fillId="0" borderId="72" xfId="0" applyNumberFormat="1" applyFont="1" applyFill="1" applyBorder="1" applyAlignment="1">
      <alignment horizontal="center" vertical="top" wrapText="1"/>
    </xf>
    <xf numFmtId="4" fontId="141" fillId="2" borderId="41" xfId="0" applyNumberFormat="1" applyFont="1" applyFill="1" applyBorder="1" applyAlignment="1">
      <alignment horizontal="center" vertical="top"/>
    </xf>
    <xf numFmtId="4" fontId="187" fillId="0" borderId="73" xfId="0" applyNumberFormat="1" applyFont="1" applyFill="1" applyBorder="1" applyAlignment="1">
      <alignment vertical="top"/>
    </xf>
    <xf numFmtId="49" fontId="187" fillId="0" borderId="73" xfId="0" applyNumberFormat="1" applyFont="1" applyFill="1" applyBorder="1" applyAlignment="1">
      <alignment horizontal="center" vertical="top" wrapText="1"/>
    </xf>
    <xf numFmtId="4" fontId="187" fillId="0" borderId="73" xfId="0" applyNumberFormat="1" applyFont="1" applyFill="1" applyBorder="1" applyAlignment="1">
      <alignment horizontal="center" vertical="top"/>
    </xf>
    <xf numFmtId="4" fontId="187" fillId="2" borderId="73" xfId="0" applyNumberFormat="1" applyFont="1" applyFill="1" applyBorder="1" applyAlignment="1">
      <alignment vertical="top"/>
    </xf>
    <xf numFmtId="43" fontId="187" fillId="0" borderId="73" xfId="0" applyNumberFormat="1" applyFont="1" applyFill="1" applyBorder="1" applyAlignment="1">
      <alignment horizontal="center" vertical="top"/>
    </xf>
    <xf numFmtId="4" fontId="141" fillId="2" borderId="73" xfId="0" applyNumberFormat="1" applyFont="1" applyFill="1" applyBorder="1" applyAlignment="1">
      <alignment horizontal="center" vertical="top"/>
    </xf>
    <xf numFmtId="4" fontId="197" fillId="0" borderId="73" xfId="0" applyNumberFormat="1" applyFont="1" applyFill="1" applyBorder="1" applyAlignment="1">
      <alignment horizontal="center" vertical="top" wrapText="1"/>
    </xf>
    <xf numFmtId="0" fontId="192" fillId="0" borderId="11" xfId="0" applyFont="1" applyFill="1" applyBorder="1" applyAlignment="1">
      <alignment vertical="top" wrapText="1"/>
    </xf>
    <xf numFmtId="0" fontId="192" fillId="22" borderId="11" xfId="0" applyFont="1" applyFill="1" applyBorder="1" applyAlignment="1">
      <alignment vertical="top" wrapText="1"/>
    </xf>
    <xf numFmtId="0" fontId="0" fillId="0" borderId="0" xfId="0" applyFont="1"/>
    <xf numFmtId="0" fontId="198" fillId="0" borderId="30" xfId="0" applyFont="1" applyBorder="1" applyAlignment="1">
      <alignment horizontal="center" wrapText="1"/>
    </xf>
    <xf numFmtId="4" fontId="193" fillId="0" borderId="73" xfId="0" applyNumberFormat="1" applyFont="1" applyFill="1" applyBorder="1" applyAlignment="1">
      <alignment horizontal="center" vertical="top" wrapText="1"/>
    </xf>
    <xf numFmtId="0" fontId="199" fillId="0" borderId="0" xfId="0" applyFont="1"/>
    <xf numFmtId="4" fontId="141" fillId="2" borderId="74" xfId="0" applyNumberFormat="1" applyFont="1" applyFill="1" applyBorder="1" applyAlignment="1">
      <alignment horizontal="center" vertical="top"/>
    </xf>
    <xf numFmtId="0" fontId="187" fillId="0" borderId="43" xfId="0" applyFont="1" applyFill="1" applyBorder="1" applyAlignment="1">
      <alignment vertical="top" wrapText="1"/>
    </xf>
    <xf numFmtId="4" fontId="141" fillId="2" borderId="42" xfId="0" applyNumberFormat="1" applyFont="1" applyFill="1" applyBorder="1" applyAlignment="1">
      <alignment horizontal="center" vertical="top"/>
    </xf>
    <xf numFmtId="0" fontId="187" fillId="2" borderId="43" xfId="0" applyFont="1" applyFill="1" applyBorder="1" applyAlignment="1">
      <alignment vertical="top" wrapText="1"/>
    </xf>
    <xf numFmtId="49" fontId="187" fillId="2" borderId="73" xfId="0" applyNumberFormat="1" applyFont="1" applyFill="1" applyBorder="1" applyAlignment="1">
      <alignment horizontal="center" vertical="top" wrapText="1"/>
    </xf>
    <xf numFmtId="4" fontId="187" fillId="2" borderId="73" xfId="0" applyNumberFormat="1" applyFont="1" applyFill="1" applyBorder="1" applyAlignment="1">
      <alignment horizontal="center" vertical="top"/>
    </xf>
    <xf numFmtId="43" fontId="187" fillId="2" borderId="73" xfId="0" applyNumberFormat="1" applyFont="1" applyFill="1" applyBorder="1" applyAlignment="1">
      <alignment horizontal="center" vertical="top"/>
    </xf>
    <xf numFmtId="4" fontId="193" fillId="2" borderId="73" xfId="0" applyNumberFormat="1" applyFont="1" applyFill="1" applyBorder="1" applyAlignment="1">
      <alignment horizontal="center" vertical="top" wrapText="1"/>
    </xf>
    <xf numFmtId="0" fontId="191" fillId="2" borderId="11" xfId="0" applyFont="1" applyFill="1" applyBorder="1" applyAlignment="1">
      <alignment vertical="top" wrapText="1"/>
    </xf>
    <xf numFmtId="0" fontId="0" fillId="2" borderId="0" xfId="0" applyFill="1"/>
    <xf numFmtId="0" fontId="191" fillId="32" borderId="31" xfId="0" applyFont="1" applyFill="1" applyBorder="1" applyAlignment="1">
      <alignment vertical="top" wrapText="1"/>
    </xf>
    <xf numFmtId="0" fontId="191" fillId="32" borderId="64" xfId="0" applyFont="1" applyFill="1" applyBorder="1" applyAlignment="1">
      <alignment vertical="top"/>
    </xf>
    <xf numFmtId="0" fontId="191" fillId="32" borderId="64" xfId="0" applyFont="1" applyFill="1" applyBorder="1" applyAlignment="1">
      <alignment horizontal="center" vertical="top"/>
    </xf>
    <xf numFmtId="4" fontId="193" fillId="32" borderId="64" xfId="0" applyNumberFormat="1" applyFont="1" applyFill="1" applyBorder="1" applyAlignment="1">
      <alignment horizontal="center" vertical="top"/>
    </xf>
    <xf numFmtId="0" fontId="193" fillId="32" borderId="64" xfId="0" applyFont="1" applyFill="1" applyBorder="1" applyAlignment="1">
      <alignment horizontal="center" vertical="top"/>
    </xf>
    <xf numFmtId="4" fontId="193" fillId="32" borderId="35" xfId="0" applyNumberFormat="1" applyFont="1" applyFill="1" applyBorder="1" applyAlignment="1">
      <alignment horizontal="center" vertical="top"/>
    </xf>
    <xf numFmtId="0" fontId="191" fillId="0" borderId="11" xfId="0" applyFont="1" applyFill="1" applyBorder="1" applyAlignment="1">
      <alignment vertical="top"/>
    </xf>
    <xf numFmtId="0" fontId="188" fillId="33" borderId="44" xfId="0" applyFont="1" applyFill="1" applyBorder="1" applyAlignment="1">
      <alignment horizontal="left" vertical="top" wrapText="1"/>
    </xf>
    <xf numFmtId="4" fontId="191" fillId="33" borderId="24" xfId="0" applyNumberFormat="1" applyFont="1" applyFill="1" applyBorder="1" applyAlignment="1">
      <alignment vertical="top"/>
    </xf>
    <xf numFmtId="4" fontId="191" fillId="33" borderId="24" xfId="0" applyNumberFormat="1" applyFont="1" applyFill="1" applyBorder="1" applyAlignment="1">
      <alignment horizontal="center" vertical="top"/>
    </xf>
    <xf numFmtId="4" fontId="191" fillId="33" borderId="1" xfId="0" applyNumberFormat="1" applyFont="1" applyFill="1" applyBorder="1" applyAlignment="1">
      <alignment horizontal="center" vertical="top"/>
    </xf>
    <xf numFmtId="0" fontId="181" fillId="0" borderId="57" xfId="0" applyFont="1" applyFill="1" applyBorder="1" applyAlignment="1">
      <alignment vertical="top"/>
    </xf>
    <xf numFmtId="4" fontId="191" fillId="33" borderId="0" xfId="0" applyNumberFormat="1" applyFont="1" applyFill="1" applyBorder="1" applyAlignment="1">
      <alignment vertical="top"/>
    </xf>
    <xf numFmtId="4" fontId="191" fillId="33" borderId="0" xfId="0" applyNumberFormat="1" applyFont="1" applyFill="1" applyBorder="1" applyAlignment="1">
      <alignment horizontal="center" vertical="top"/>
    </xf>
    <xf numFmtId="4" fontId="191" fillId="33" borderId="26" xfId="0" applyNumberFormat="1" applyFont="1" applyFill="1" applyBorder="1" applyAlignment="1">
      <alignment horizontal="center" vertical="top"/>
    </xf>
    <xf numFmtId="4" fontId="187" fillId="33" borderId="11" xfId="0" applyNumberFormat="1" applyFont="1" applyFill="1" applyBorder="1" applyAlignment="1">
      <alignment horizontal="right" vertical="top"/>
    </xf>
    <xf numFmtId="49" fontId="187" fillId="33" borderId="11" xfId="0" applyNumberFormat="1" applyFont="1" applyFill="1" applyBorder="1" applyAlignment="1">
      <alignment horizontal="center" vertical="top"/>
    </xf>
    <xf numFmtId="4" fontId="187" fillId="33" borderId="11" xfId="0" applyNumberFormat="1" applyFont="1" applyFill="1" applyBorder="1" applyAlignment="1">
      <alignment horizontal="center" vertical="top"/>
    </xf>
    <xf numFmtId="4" fontId="187" fillId="33" borderId="11" xfId="0" applyNumberFormat="1" applyFont="1" applyFill="1" applyBorder="1" applyAlignment="1">
      <alignment vertical="top"/>
    </xf>
    <xf numFmtId="43" fontId="187" fillId="33" borderId="11" xfId="0" applyNumberFormat="1" applyFont="1" applyFill="1" applyBorder="1" applyAlignment="1">
      <alignment horizontal="center" vertical="top"/>
    </xf>
    <xf numFmtId="43" fontId="187" fillId="33" borderId="11" xfId="0" applyNumberFormat="1" applyFont="1" applyFill="1" applyBorder="1" applyAlignment="1">
      <alignment vertical="top"/>
    </xf>
    <xf numFmtId="4" fontId="200" fillId="33" borderId="11" xfId="0" applyNumberFormat="1" applyFont="1" applyFill="1" applyBorder="1" applyAlignment="1">
      <alignment horizontal="center" vertical="top"/>
    </xf>
    <xf numFmtId="4" fontId="200" fillId="33" borderId="29" xfId="0" applyNumberFormat="1" applyFont="1" applyFill="1" applyBorder="1" applyAlignment="1">
      <alignment horizontal="center" vertical="top"/>
    </xf>
    <xf numFmtId="4" fontId="177" fillId="33" borderId="4" xfId="0" applyNumberFormat="1" applyFont="1" applyFill="1" applyBorder="1" applyAlignment="1">
      <alignment horizontal="center" vertical="top"/>
    </xf>
    <xf numFmtId="0" fontId="149" fillId="2" borderId="0" xfId="0" applyFont="1" applyFill="1" applyBorder="1" applyAlignment="1">
      <alignment vertical="top"/>
    </xf>
    <xf numFmtId="4" fontId="172" fillId="14" borderId="0" xfId="0" applyNumberFormat="1" applyFont="1" applyFill="1" applyBorder="1" applyAlignment="1">
      <alignment horizontal="center" vertical="top" wrapText="1"/>
    </xf>
    <xf numFmtId="4" fontId="202" fillId="15" borderId="29" xfId="0" applyNumberFormat="1" applyFont="1" applyFill="1" applyBorder="1" applyAlignment="1">
      <alignment vertical="top"/>
    </xf>
    <xf numFmtId="4" fontId="202" fillId="15" borderId="53" xfId="0" applyNumberFormat="1" applyFont="1" applyFill="1" applyBorder="1" applyAlignment="1">
      <alignment vertical="top" wrapText="1"/>
    </xf>
    <xf numFmtId="4" fontId="202" fillId="15" borderId="57" xfId="0" applyNumberFormat="1" applyFont="1" applyFill="1" applyBorder="1" applyAlignment="1">
      <alignment vertical="top" wrapText="1"/>
    </xf>
    <xf numFmtId="4" fontId="202" fillId="14" borderId="67" xfId="0" applyNumberFormat="1" applyFont="1" applyFill="1" applyBorder="1" applyAlignment="1">
      <alignment horizontal="left" vertical="top" wrapText="1"/>
    </xf>
    <xf numFmtId="0" fontId="147" fillId="15" borderId="11" xfId="0" applyFont="1" applyFill="1" applyBorder="1" applyAlignment="1">
      <alignment vertical="top" wrapText="1"/>
    </xf>
    <xf numFmtId="49" fontId="147" fillId="15" borderId="11" xfId="0" applyNumberFormat="1" applyFont="1" applyFill="1" applyBorder="1" applyAlignment="1">
      <alignment horizontal="center" vertical="top" wrapText="1"/>
    </xf>
    <xf numFmtId="4" fontId="147" fillId="15" borderId="11" xfId="0" applyNumberFormat="1" applyFont="1" applyFill="1" applyBorder="1" applyAlignment="1">
      <alignment horizontal="center" vertical="top" wrapText="1"/>
    </xf>
    <xf numFmtId="43" fontId="147" fillId="15" borderId="11" xfId="0" applyNumberFormat="1" applyFont="1" applyFill="1" applyBorder="1" applyAlignment="1">
      <alignment horizontal="center" vertical="top" wrapText="1"/>
    </xf>
    <xf numFmtId="4" fontId="147" fillId="14" borderId="0" xfId="0" applyNumberFormat="1" applyFont="1" applyFill="1" applyBorder="1" applyAlignment="1">
      <alignment horizontal="center" vertical="top" wrapText="1"/>
    </xf>
    <xf numFmtId="0" fontId="147" fillId="2" borderId="0" xfId="0" applyFont="1" applyFill="1" applyBorder="1" applyAlignment="1">
      <alignment vertical="top"/>
    </xf>
    <xf numFmtId="0" fontId="201" fillId="18" borderId="18" xfId="0" applyFont="1" applyFill="1" applyBorder="1" applyAlignment="1">
      <alignment vertical="top"/>
    </xf>
    <xf numFmtId="0" fontId="149" fillId="18" borderId="19" xfId="0" applyFont="1" applyFill="1" applyBorder="1" applyAlignment="1">
      <alignment horizontal="center" vertical="top"/>
    </xf>
    <xf numFmtId="0" fontId="149" fillId="18" borderId="20" xfId="0" applyFont="1" applyFill="1" applyBorder="1" applyAlignment="1">
      <alignment vertical="top"/>
    </xf>
    <xf numFmtId="0" fontId="149" fillId="14" borderId="0" xfId="0" applyFont="1" applyFill="1" applyBorder="1" applyAlignment="1">
      <alignment vertical="top"/>
    </xf>
    <xf numFmtId="0" fontId="149" fillId="0" borderId="5" xfId="0" applyFont="1" applyFill="1" applyBorder="1" applyAlignment="1">
      <alignment vertical="top" wrapText="1"/>
    </xf>
    <xf numFmtId="4" fontId="159" fillId="0" borderId="61" xfId="0" applyNumberFormat="1" applyFont="1" applyFill="1" applyBorder="1" applyAlignment="1">
      <alignment vertical="top"/>
    </xf>
    <xf numFmtId="49" fontId="149" fillId="0" borderId="61" xfId="0" applyNumberFormat="1" applyFont="1" applyFill="1" applyBorder="1" applyAlignment="1">
      <alignment horizontal="center" vertical="top"/>
    </xf>
    <xf numFmtId="4" fontId="160" fillId="21" borderId="45" xfId="0" applyNumberFormat="1" applyFont="1" applyFill="1" applyBorder="1" applyAlignment="1">
      <alignment vertical="top"/>
    </xf>
    <xf numFmtId="4" fontId="149" fillId="14" borderId="0" xfId="0" applyNumberFormat="1" applyFont="1" applyFill="1" applyBorder="1" applyAlignment="1">
      <alignment vertical="top"/>
    </xf>
    <xf numFmtId="4" fontId="149" fillId="0" borderId="61" xfId="0" applyNumberFormat="1" applyFont="1" applyFill="1" applyBorder="1" applyAlignment="1">
      <alignment vertical="top"/>
    </xf>
    <xf numFmtId="0" fontId="201" fillId="13" borderId="44" xfId="0" applyFont="1" applyFill="1" applyBorder="1" applyAlignment="1">
      <alignment vertical="top" wrapText="1"/>
    </xf>
    <xf numFmtId="4" fontId="201" fillId="13" borderId="16" xfId="0" applyNumberFormat="1" applyFont="1" applyFill="1" applyBorder="1" applyAlignment="1">
      <alignment vertical="top"/>
    </xf>
    <xf numFmtId="49" fontId="149" fillId="13" borderId="16" xfId="0" applyNumberFormat="1" applyFont="1" applyFill="1" applyBorder="1" applyAlignment="1">
      <alignment horizontal="center" vertical="top"/>
    </xf>
    <xf numFmtId="43" fontId="201" fillId="13" borderId="24" xfId="0" applyNumberFormat="1" applyFont="1" applyFill="1" applyBorder="1" applyAlignment="1">
      <alignment horizontal="center" vertical="top"/>
    </xf>
    <xf numFmtId="43" fontId="201" fillId="13" borderId="24" xfId="0" applyNumberFormat="1" applyFont="1" applyFill="1" applyBorder="1" applyAlignment="1">
      <alignment vertical="top"/>
    </xf>
    <xf numFmtId="0" fontId="201" fillId="20" borderId="44" xfId="0" applyFont="1" applyFill="1" applyBorder="1" applyAlignment="1">
      <alignment vertical="top" wrapText="1"/>
    </xf>
    <xf numFmtId="4" fontId="201" fillId="20" borderId="16" xfId="0" applyNumberFormat="1" applyFont="1" applyFill="1" applyBorder="1" applyAlignment="1">
      <alignment vertical="top"/>
    </xf>
    <xf numFmtId="49" fontId="149" fillId="20" borderId="16" xfId="0" applyNumberFormat="1" applyFont="1" applyFill="1" applyBorder="1" applyAlignment="1">
      <alignment horizontal="center" vertical="top"/>
    </xf>
    <xf numFmtId="43" fontId="201" fillId="20" borderId="24" xfId="0" applyNumberFormat="1" applyFont="1" applyFill="1" applyBorder="1" applyAlignment="1">
      <alignment horizontal="center" vertical="top"/>
    </xf>
    <xf numFmtId="43" fontId="201" fillId="20" borderId="24" xfId="0" applyNumberFormat="1" applyFont="1" applyFill="1" applyBorder="1" applyAlignment="1">
      <alignment vertical="top"/>
    </xf>
    <xf numFmtId="4" fontId="149" fillId="21" borderId="61" xfId="0" applyNumberFormat="1" applyFont="1" applyFill="1" applyBorder="1" applyAlignment="1">
      <alignment vertical="center"/>
    </xf>
    <xf numFmtId="49" fontId="149" fillId="0" borderId="61" xfId="0" applyNumberFormat="1" applyFont="1" applyFill="1" applyBorder="1" applyAlignment="1">
      <alignment horizontal="center" vertical="center"/>
    </xf>
    <xf numFmtId="10" fontId="149" fillId="21" borderId="11" xfId="5" applyNumberFormat="1" applyFont="1" applyFill="1" applyBorder="1" applyAlignment="1" applyProtection="1">
      <alignment horizontal="right" vertical="center"/>
      <protection locked="0"/>
    </xf>
    <xf numFmtId="4" fontId="149" fillId="21" borderId="11" xfId="0" applyNumberFormat="1" applyFont="1" applyFill="1" applyBorder="1" applyAlignment="1">
      <alignment vertical="center"/>
    </xf>
    <xf numFmtId="10" fontId="149" fillId="0" borderId="11" xfId="5" applyNumberFormat="1" applyFont="1" applyFill="1" applyBorder="1" applyAlignment="1" applyProtection="1">
      <alignment horizontal="center"/>
      <protection locked="0"/>
    </xf>
    <xf numFmtId="43" fontId="149" fillId="21" borderId="11" xfId="0" applyNumberFormat="1" applyFont="1" applyFill="1" applyBorder="1" applyAlignment="1">
      <alignment vertical="top"/>
    </xf>
    <xf numFmtId="4" fontId="149" fillId="21" borderId="11" xfId="0" applyNumberFormat="1" applyFont="1" applyFill="1" applyBorder="1" applyAlignment="1">
      <alignment vertical="top"/>
    </xf>
    <xf numFmtId="4" fontId="149" fillId="0" borderId="11" xfId="0" applyNumberFormat="1" applyFont="1" applyFill="1" applyBorder="1" applyAlignment="1">
      <alignment vertical="top"/>
    </xf>
    <xf numFmtId="4" fontId="149" fillId="21" borderId="7" xfId="0" applyNumberFormat="1" applyFont="1" applyFill="1" applyBorder="1" applyAlignment="1">
      <alignment vertical="top"/>
    </xf>
    <xf numFmtId="0" fontId="201" fillId="18" borderId="44" xfId="0" applyFont="1" applyFill="1" applyBorder="1" applyAlignment="1">
      <alignment vertical="top" wrapText="1"/>
    </xf>
    <xf numFmtId="4" fontId="201" fillId="18" borderId="16" xfId="0" applyNumberFormat="1" applyFont="1" applyFill="1" applyBorder="1" applyAlignment="1">
      <alignment vertical="top"/>
    </xf>
    <xf numFmtId="49" fontId="149" fillId="18" borderId="16" xfId="0" applyNumberFormat="1" applyFont="1" applyFill="1" applyBorder="1" applyAlignment="1">
      <alignment horizontal="center" vertical="top"/>
    </xf>
    <xf numFmtId="43" fontId="201" fillId="18" borderId="24" xfId="0" applyNumberFormat="1" applyFont="1" applyFill="1" applyBorder="1" applyAlignment="1">
      <alignment horizontal="center" vertical="top"/>
    </xf>
    <xf numFmtId="43" fontId="201" fillId="18" borderId="24" xfId="0" applyNumberFormat="1" applyFont="1" applyFill="1" applyBorder="1" applyAlignment="1">
      <alignment vertical="top"/>
    </xf>
    <xf numFmtId="0" fontId="149" fillId="0" borderId="0" xfId="0" applyFont="1" applyAlignment="1">
      <alignment horizontal="center" vertical="top"/>
    </xf>
    <xf numFmtId="0" fontId="149" fillId="14" borderId="0" xfId="0" applyFont="1" applyFill="1" applyAlignment="1">
      <alignment vertical="top"/>
    </xf>
    <xf numFmtId="0" fontId="201" fillId="2" borderId="0" xfId="0" applyFont="1" applyFill="1" applyBorder="1" applyAlignment="1">
      <alignment vertical="top"/>
    </xf>
    <xf numFmtId="0" fontId="201" fillId="0" borderId="0" xfId="0" applyFont="1" applyBorder="1" applyAlignment="1">
      <alignment vertical="top"/>
    </xf>
    <xf numFmtId="0" fontId="149" fillId="0" borderId="11" xfId="0" applyFont="1" applyFill="1" applyBorder="1" applyAlignment="1">
      <alignment vertical="top" wrapText="1"/>
    </xf>
    <xf numFmtId="49" fontId="149" fillId="21" borderId="11" xfId="0" applyNumberFormat="1" applyFont="1" applyFill="1" applyBorder="1" applyAlignment="1">
      <alignment horizontal="center" vertical="top" wrapText="1"/>
    </xf>
    <xf numFmtId="43" fontId="149" fillId="0" borderId="11" xfId="0" applyNumberFormat="1" applyFont="1" applyFill="1" applyBorder="1" applyAlignment="1">
      <alignment horizontal="center" vertical="top"/>
    </xf>
    <xf numFmtId="43" fontId="149" fillId="0" borderId="11" xfId="0" applyNumberFormat="1" applyFont="1" applyFill="1" applyBorder="1" applyAlignment="1">
      <alignment vertical="top"/>
    </xf>
    <xf numFmtId="49" fontId="149" fillId="21" borderId="11" xfId="0" applyNumberFormat="1" applyFont="1" applyFill="1" applyBorder="1" applyAlignment="1">
      <alignment horizontal="center" vertical="top"/>
    </xf>
    <xf numFmtId="0" fontId="203" fillId="18" borderId="44" xfId="0" applyFont="1" applyFill="1" applyBorder="1" applyAlignment="1">
      <alignment vertical="top" wrapText="1"/>
    </xf>
    <xf numFmtId="49" fontId="149" fillId="0" borderId="11" xfId="0" applyNumberFormat="1" applyFont="1" applyFill="1" applyBorder="1" applyAlignment="1">
      <alignment horizontal="center" vertical="top" wrapText="1"/>
    </xf>
    <xf numFmtId="0" fontId="203" fillId="18" borderId="23" xfId="0" applyFont="1" applyFill="1" applyBorder="1" applyAlignment="1">
      <alignment vertical="top" wrapText="1"/>
    </xf>
    <xf numFmtId="4" fontId="201" fillId="18" borderId="24" xfId="0" applyNumberFormat="1" applyFont="1" applyFill="1" applyBorder="1" applyAlignment="1">
      <alignment vertical="top"/>
    </xf>
    <xf numFmtId="49" fontId="149" fillId="18" borderId="24" xfId="0" applyNumberFormat="1" applyFont="1" applyFill="1" applyBorder="1" applyAlignment="1">
      <alignment horizontal="center" vertical="top"/>
    </xf>
    <xf numFmtId="0" fontId="201" fillId="0" borderId="0" xfId="0" applyFont="1" applyFill="1" applyBorder="1" applyAlignment="1">
      <alignment vertical="top"/>
    </xf>
    <xf numFmtId="0" fontId="204" fillId="0" borderId="29" xfId="0" applyFont="1" applyBorder="1" applyAlignment="1">
      <alignment horizontal="left" vertical="center" wrapText="1" indent="2"/>
    </xf>
    <xf numFmtId="49" fontId="149" fillId="0" borderId="11" xfId="0" applyNumberFormat="1" applyFont="1" applyFill="1" applyBorder="1" applyAlignment="1">
      <alignment horizontal="center" vertical="top"/>
    </xf>
    <xf numFmtId="0" fontId="203" fillId="13" borderId="21" xfId="0" applyFont="1" applyFill="1" applyBorder="1" applyAlignment="1">
      <alignment vertical="top" wrapText="1"/>
    </xf>
    <xf numFmtId="4" fontId="203" fillId="13" borderId="11" xfId="0" applyNumberFormat="1" applyFont="1" applyFill="1" applyBorder="1" applyAlignment="1">
      <alignment vertical="top" wrapText="1"/>
    </xf>
    <xf numFmtId="0" fontId="203" fillId="2" borderId="0" xfId="0" applyFont="1" applyFill="1" applyBorder="1" applyAlignment="1">
      <alignment vertical="top" wrapText="1"/>
    </xf>
    <xf numFmtId="0" fontId="203" fillId="0" borderId="53" xfId="0" applyFont="1" applyFill="1" applyBorder="1" applyAlignment="1">
      <alignment vertical="top" wrapText="1"/>
    </xf>
    <xf numFmtId="0" fontId="203" fillId="0" borderId="52" xfId="0" applyFont="1" applyFill="1" applyBorder="1" applyAlignment="1">
      <alignment vertical="top" wrapText="1"/>
    </xf>
    <xf numFmtId="0" fontId="150" fillId="20" borderId="52" xfId="0" applyFont="1" applyFill="1" applyBorder="1" applyAlignment="1">
      <alignment vertical="top"/>
    </xf>
    <xf numFmtId="4" fontId="150" fillId="20" borderId="53" xfId="0" applyNumberFormat="1" applyFont="1" applyFill="1" applyBorder="1" applyAlignment="1">
      <alignment vertical="top"/>
    </xf>
    <xf numFmtId="4" fontId="150" fillId="20" borderId="54" xfId="0" applyNumberFormat="1" applyFont="1" applyFill="1" applyBorder="1" applyAlignment="1">
      <alignment vertical="top"/>
    </xf>
    <xf numFmtId="4" fontId="147" fillId="14" borderId="0" xfId="0" applyNumberFormat="1" applyFont="1" applyFill="1" applyBorder="1" applyAlignment="1">
      <alignment vertical="top"/>
    </xf>
    <xf numFmtId="0" fontId="150" fillId="2" borderId="0" xfId="0" applyFont="1" applyFill="1" applyBorder="1" applyAlignment="1">
      <alignment vertical="top"/>
    </xf>
    <xf numFmtId="0" fontId="149" fillId="0" borderId="29" xfId="0" applyFont="1" applyBorder="1" applyAlignment="1">
      <alignment horizontal="left" vertical="center" wrapText="1" indent="2"/>
    </xf>
    <xf numFmtId="0" fontId="203" fillId="13" borderId="11" xfId="0" applyFont="1" applyFill="1" applyBorder="1" applyAlignment="1">
      <alignment vertical="top" wrapText="1"/>
    </xf>
    <xf numFmtId="4" fontId="149" fillId="0" borderId="0" xfId="0" applyNumberFormat="1" applyFont="1" applyFill="1" applyBorder="1" applyAlignment="1">
      <alignment vertical="top"/>
    </xf>
    <xf numFmtId="0" fontId="149" fillId="0" borderId="0" xfId="0" applyFont="1" applyFill="1" applyBorder="1" applyAlignment="1">
      <alignment vertical="top"/>
    </xf>
    <xf numFmtId="4" fontId="149" fillId="0" borderId="0" xfId="0" applyNumberFormat="1" applyFont="1" applyBorder="1" applyAlignment="1">
      <alignment vertical="top"/>
    </xf>
    <xf numFmtId="0" fontId="203" fillId="0" borderId="0" xfId="0" applyFont="1" applyFill="1" applyBorder="1" applyAlignment="1">
      <alignment vertical="top" wrapText="1"/>
    </xf>
    <xf numFmtId="4" fontId="149" fillId="20" borderId="16" xfId="0" applyNumberFormat="1" applyFont="1" applyFill="1" applyBorder="1" applyAlignment="1">
      <alignment vertical="top"/>
    </xf>
    <xf numFmtId="0" fontId="149" fillId="20" borderId="16" xfId="0" applyFont="1" applyFill="1" applyBorder="1" applyAlignment="1">
      <alignment vertical="top"/>
    </xf>
    <xf numFmtId="4" fontId="201" fillId="20" borderId="0" xfId="0" applyNumberFormat="1" applyFont="1" applyFill="1" applyBorder="1" applyAlignment="1">
      <alignment vertical="top"/>
    </xf>
    <xf numFmtId="0" fontId="201" fillId="20" borderId="0" xfId="0" applyFont="1" applyFill="1" applyBorder="1" applyAlignment="1">
      <alignment vertical="top"/>
    </xf>
    <xf numFmtId="4" fontId="207" fillId="14" borderId="0" xfId="0" applyNumberFormat="1" applyFont="1" applyFill="1" applyBorder="1" applyAlignment="1">
      <alignment vertical="top"/>
    </xf>
    <xf numFmtId="0" fontId="203" fillId="2" borderId="0" xfId="0" applyFont="1" applyFill="1" applyBorder="1" applyAlignment="1">
      <alignment vertical="top"/>
    </xf>
    <xf numFmtId="0" fontId="203" fillId="0" borderId="0" xfId="0" applyFont="1" applyFill="1" applyBorder="1" applyAlignment="1">
      <alignment vertical="top"/>
    </xf>
    <xf numFmtId="4" fontId="203" fillId="2" borderId="0" xfId="0" applyNumberFormat="1" applyFont="1" applyFill="1" applyBorder="1" applyAlignment="1">
      <alignment vertical="top"/>
    </xf>
    <xf numFmtId="0" fontId="203" fillId="13" borderId="28" xfId="0" applyFont="1" applyFill="1" applyBorder="1" applyAlignment="1">
      <alignment horizontal="center" vertical="top" wrapText="1"/>
    </xf>
    <xf numFmtId="0" fontId="203" fillId="13" borderId="68" xfId="0" applyFont="1" applyFill="1" applyBorder="1" applyAlignment="1">
      <alignment horizontal="center" vertical="top" wrapText="1"/>
    </xf>
    <xf numFmtId="0" fontId="203" fillId="13" borderId="62" xfId="0" applyFont="1" applyFill="1" applyBorder="1" applyAlignment="1">
      <alignment horizontal="center" vertical="top" wrapText="1"/>
    </xf>
    <xf numFmtId="4" fontId="203" fillId="13" borderId="61" xfId="0" applyNumberFormat="1" applyFont="1" applyFill="1" applyBorder="1" applyAlignment="1">
      <alignment vertical="top" wrapText="1"/>
    </xf>
    <xf numFmtId="4" fontId="203" fillId="13" borderId="28" xfId="0" applyNumberFormat="1" applyFont="1" applyFill="1" applyBorder="1" applyAlignment="1">
      <alignment vertical="top" wrapText="1"/>
    </xf>
    <xf numFmtId="0" fontId="208" fillId="0" borderId="29" xfId="0" applyFont="1" applyBorder="1" applyAlignment="1">
      <alignment horizontal="left" vertical="center" wrapText="1" indent="2"/>
    </xf>
    <xf numFmtId="4" fontId="149" fillId="0" borderId="28" xfId="0" applyNumberFormat="1" applyFont="1" applyFill="1" applyBorder="1" applyAlignment="1">
      <alignment vertical="top"/>
    </xf>
    <xf numFmtId="49" fontId="149" fillId="0" borderId="68" xfId="0" applyNumberFormat="1" applyFont="1" applyFill="1" applyBorder="1" applyAlignment="1">
      <alignment horizontal="center" vertical="top"/>
    </xf>
    <xf numFmtId="4" fontId="149" fillId="2" borderId="68" xfId="0" applyNumberFormat="1" applyFont="1" applyFill="1" applyBorder="1" applyAlignment="1">
      <alignment vertical="top"/>
    </xf>
    <xf numFmtId="4" fontId="149" fillId="21" borderId="68" xfId="0" applyNumberFormat="1" applyFont="1" applyFill="1" applyBorder="1" applyAlignment="1">
      <alignment vertical="top"/>
    </xf>
    <xf numFmtId="43" fontId="149" fillId="0" borderId="68" xfId="0" applyNumberFormat="1" applyFont="1" applyFill="1" applyBorder="1" applyAlignment="1">
      <alignment horizontal="center" vertical="top"/>
    </xf>
    <xf numFmtId="43" fontId="149" fillId="0" borderId="62" xfId="0" applyNumberFormat="1" applyFont="1" applyFill="1" applyBorder="1" applyAlignment="1">
      <alignment vertical="top"/>
    </xf>
    <xf numFmtId="4" fontId="149" fillId="21" borderId="61" xfId="0" applyNumberFormat="1" applyFont="1" applyFill="1" applyBorder="1" applyAlignment="1">
      <alignment vertical="top"/>
    </xf>
    <xf numFmtId="4" fontId="149" fillId="21" borderId="28" xfId="0" applyNumberFormat="1" applyFont="1" applyFill="1" applyBorder="1" applyAlignment="1">
      <alignment vertical="top"/>
    </xf>
    <xf numFmtId="4" fontId="149" fillId="2" borderId="0" xfId="0" applyNumberFormat="1" applyFont="1" applyFill="1" applyBorder="1" applyAlignment="1">
      <alignment vertical="top"/>
    </xf>
    <xf numFmtId="4" fontId="203" fillId="13" borderId="39" xfId="0" applyNumberFormat="1" applyFont="1" applyFill="1" applyBorder="1" applyAlignment="1">
      <alignment vertical="top" wrapText="1"/>
    </xf>
    <xf numFmtId="0" fontId="201" fillId="18" borderId="11" xfId="0" applyFont="1" applyFill="1" applyBorder="1" applyAlignment="1">
      <alignment vertical="top" wrapText="1"/>
    </xf>
    <xf numFmtId="4" fontId="201" fillId="18" borderId="11" xfId="0" applyNumberFormat="1" applyFont="1" applyFill="1" applyBorder="1" applyAlignment="1">
      <alignment vertical="top"/>
    </xf>
    <xf numFmtId="49" fontId="149" fillId="18" borderId="11" xfId="0" applyNumberFormat="1" applyFont="1" applyFill="1" applyBorder="1" applyAlignment="1">
      <alignment horizontal="center" vertical="top"/>
    </xf>
    <xf numFmtId="43" fontId="201" fillId="18" borderId="11" xfId="0" applyNumberFormat="1" applyFont="1" applyFill="1" applyBorder="1" applyAlignment="1">
      <alignment horizontal="center" vertical="top"/>
    </xf>
    <xf numFmtId="43" fontId="201" fillId="18" borderId="11" xfId="0" applyNumberFormat="1" applyFont="1" applyFill="1" applyBorder="1" applyAlignment="1">
      <alignment vertical="top"/>
    </xf>
    <xf numFmtId="4" fontId="172" fillId="21" borderId="11" xfId="0" applyNumberFormat="1" applyFont="1" applyFill="1" applyBorder="1" applyAlignment="1">
      <alignment vertical="top"/>
    </xf>
    <xf numFmtId="0" fontId="201" fillId="0" borderId="0" xfId="0" applyFont="1" applyFill="1" applyBorder="1" applyAlignment="1">
      <alignment vertical="top" wrapText="1"/>
    </xf>
    <xf numFmtId="49" fontId="149" fillId="0" borderId="0" xfId="0" applyNumberFormat="1" applyFont="1" applyFill="1" applyBorder="1" applyAlignment="1">
      <alignment horizontal="center" vertical="top"/>
    </xf>
    <xf numFmtId="43" fontId="149" fillId="0" borderId="0" xfId="0" applyNumberFormat="1" applyFont="1" applyFill="1" applyBorder="1" applyAlignment="1">
      <alignment horizontal="center" vertical="top"/>
    </xf>
    <xf numFmtId="43" fontId="149" fillId="0" borderId="0" xfId="0" applyNumberFormat="1" applyFont="1" applyFill="1" applyBorder="1" applyAlignment="1">
      <alignment vertical="top"/>
    </xf>
    <xf numFmtId="0" fontId="172" fillId="21" borderId="44" xfId="0" applyFont="1" applyFill="1" applyBorder="1" applyAlignment="1">
      <alignment vertical="top" wrapText="1"/>
    </xf>
    <xf numFmtId="4" fontId="172" fillId="21" borderId="16" xfId="0" applyNumberFormat="1" applyFont="1" applyFill="1" applyBorder="1" applyAlignment="1">
      <alignment vertical="top"/>
    </xf>
    <xf numFmtId="49" fontId="209" fillId="21" borderId="16" xfId="0" applyNumberFormat="1" applyFont="1" applyFill="1" applyBorder="1" applyAlignment="1">
      <alignment horizontal="center" vertical="top"/>
    </xf>
    <xf numFmtId="43" fontId="172" fillId="21" borderId="16" xfId="0" applyNumberFormat="1" applyFont="1" applyFill="1" applyBorder="1" applyAlignment="1">
      <alignment horizontal="center" vertical="top"/>
    </xf>
    <xf numFmtId="43" fontId="149" fillId="0" borderId="0" xfId="0" applyNumberFormat="1" applyFont="1" applyBorder="1" applyAlignment="1">
      <alignment horizontal="center" vertical="top"/>
    </xf>
    <xf numFmtId="43" fontId="149" fillId="0" borderId="0" xfId="0" applyNumberFormat="1" applyFont="1" applyBorder="1" applyAlignment="1">
      <alignment vertical="top"/>
    </xf>
    <xf numFmtId="4" fontId="149" fillId="0" borderId="0" xfId="0" applyNumberFormat="1" applyFont="1" applyAlignment="1">
      <alignment vertical="top"/>
    </xf>
    <xf numFmtId="0" fontId="149" fillId="34" borderId="0" xfId="0" applyFont="1" applyFill="1" applyBorder="1" applyAlignment="1">
      <alignment vertical="top"/>
    </xf>
    <xf numFmtId="0" fontId="177" fillId="13" borderId="42" xfId="0" applyFont="1" applyFill="1" applyBorder="1" applyAlignment="1">
      <alignment horizontal="left" vertical="top" wrapText="1"/>
    </xf>
    <xf numFmtId="0" fontId="181" fillId="0" borderId="0" xfId="0" applyFont="1" applyBorder="1" applyAlignment="1">
      <alignment vertical="top"/>
    </xf>
    <xf numFmtId="43" fontId="183" fillId="15" borderId="11" xfId="0" applyNumberFormat="1" applyFont="1" applyFill="1" applyBorder="1" applyAlignment="1">
      <alignment vertical="top" wrapText="1"/>
    </xf>
    <xf numFmtId="0" fontId="150" fillId="0" borderId="0" xfId="0" applyFont="1" applyBorder="1" applyAlignment="1">
      <alignment horizontal="center" vertical="center" wrapText="1"/>
    </xf>
    <xf numFmtId="0" fontId="191" fillId="0" borderId="0" xfId="0" applyFont="1" applyFill="1" applyBorder="1" applyAlignment="1">
      <alignment vertical="top" wrapText="1"/>
    </xf>
    <xf numFmtId="0" fontId="191" fillId="35" borderId="71" xfId="0" applyFont="1" applyFill="1" applyBorder="1" applyAlignment="1">
      <alignment vertical="top" wrapText="1"/>
    </xf>
    <xf numFmtId="0" fontId="191" fillId="35" borderId="44" xfId="0" applyFont="1" applyFill="1" applyBorder="1" applyAlignment="1">
      <alignment vertical="top" wrapText="1"/>
    </xf>
    <xf numFmtId="4" fontId="193" fillId="35" borderId="1" xfId="0" applyNumberFormat="1" applyFont="1" applyFill="1" applyBorder="1" applyAlignment="1">
      <alignment horizontal="center" vertical="top"/>
    </xf>
    <xf numFmtId="4" fontId="194" fillId="35" borderId="30" xfId="0" applyNumberFormat="1" applyFont="1" applyFill="1" applyBorder="1" applyAlignment="1">
      <alignment horizontal="center" vertical="top"/>
    </xf>
    <xf numFmtId="0" fontId="191" fillId="26" borderId="1" xfId="0" applyFont="1" applyFill="1" applyBorder="1" applyAlignment="1">
      <alignment vertical="top" wrapText="1"/>
    </xf>
    <xf numFmtId="0" fontId="162" fillId="26" borderId="1" xfId="7" applyFont="1" applyFill="1" applyBorder="1" applyAlignment="1">
      <alignment vertical="top" wrapText="1"/>
    </xf>
    <xf numFmtId="4" fontId="210" fillId="26" borderId="1" xfId="6" applyNumberFormat="1" applyFont="1" applyFill="1" applyBorder="1" applyAlignment="1">
      <alignment horizontal="center" vertical="top"/>
    </xf>
    <xf numFmtId="0" fontId="181" fillId="26" borderId="1" xfId="0" applyFont="1" applyFill="1" applyBorder="1" applyAlignment="1">
      <alignment horizontal="center" vertical="top"/>
    </xf>
    <xf numFmtId="4" fontId="210" fillId="26" borderId="44" xfId="6" applyNumberFormat="1" applyFont="1" applyFill="1" applyBorder="1" applyAlignment="1">
      <alignment horizontal="center" vertical="top"/>
    </xf>
    <xf numFmtId="0" fontId="195" fillId="0" borderId="0" xfId="0" applyFont="1" applyFill="1" applyBorder="1" applyAlignment="1">
      <alignment vertical="top"/>
    </xf>
    <xf numFmtId="0" fontId="191" fillId="35" borderId="71" xfId="0" applyFont="1" applyFill="1" applyBorder="1" applyAlignment="1">
      <alignment vertical="top"/>
    </xf>
    <xf numFmtId="4" fontId="191" fillId="35" borderId="68" xfId="0" applyNumberFormat="1" applyFont="1" applyFill="1" applyBorder="1" applyAlignment="1">
      <alignment horizontal="right" vertical="top"/>
    </xf>
    <xf numFmtId="49" fontId="192" fillId="35" borderId="68" xfId="0" applyNumberFormat="1" applyFont="1" applyFill="1" applyBorder="1" applyAlignment="1">
      <alignment horizontal="center" vertical="top"/>
    </xf>
    <xf numFmtId="4" fontId="191" fillId="35" borderId="0" xfId="0" applyNumberFormat="1" applyFont="1" applyFill="1" applyBorder="1" applyAlignment="1">
      <alignment horizontal="center" vertical="top"/>
    </xf>
    <xf numFmtId="4" fontId="191" fillId="35" borderId="0" xfId="0" applyNumberFormat="1" applyFont="1" applyFill="1" applyBorder="1" applyAlignment="1">
      <alignment vertical="top"/>
    </xf>
    <xf numFmtId="43" fontId="191" fillId="35" borderId="0" xfId="0" applyNumberFormat="1" applyFont="1" applyFill="1" applyBorder="1" applyAlignment="1">
      <alignment horizontal="center" vertical="top"/>
    </xf>
    <xf numFmtId="43" fontId="191" fillId="35" borderId="0" xfId="0" applyNumberFormat="1" applyFont="1" applyFill="1" applyBorder="1" applyAlignment="1">
      <alignment vertical="top"/>
    </xf>
    <xf numFmtId="4" fontId="193" fillId="35" borderId="0" xfId="0" applyNumberFormat="1" applyFont="1" applyFill="1" applyBorder="1" applyAlignment="1">
      <alignment horizontal="center" vertical="top"/>
    </xf>
    <xf numFmtId="4" fontId="196" fillId="35" borderId="0" xfId="0" applyNumberFormat="1" applyFont="1" applyFill="1" applyBorder="1" applyAlignment="1">
      <alignment horizontal="center" vertical="top"/>
    </xf>
    <xf numFmtId="0" fontId="183" fillId="0" borderId="29" xfId="0" applyFont="1" applyBorder="1" applyAlignment="1">
      <alignment vertical="top"/>
    </xf>
    <xf numFmtId="4" fontId="183" fillId="2" borderId="11" xfId="0" applyNumberFormat="1" applyFont="1" applyFill="1" applyBorder="1" applyAlignment="1">
      <alignment vertical="top"/>
    </xf>
    <xf numFmtId="49" fontId="183" fillId="2" borderId="11" xfId="0" applyNumberFormat="1" applyFont="1" applyFill="1" applyBorder="1" applyAlignment="1">
      <alignment horizontal="center" vertical="top" wrapText="1"/>
    </xf>
    <xf numFmtId="4" fontId="183" fillId="2" borderId="11" xfId="0" applyNumberFormat="1" applyFont="1" applyFill="1" applyBorder="1" applyAlignment="1">
      <alignment horizontal="center" vertical="top"/>
    </xf>
    <xf numFmtId="43" fontId="183" fillId="2" borderId="11" xfId="0" applyNumberFormat="1" applyFont="1" applyFill="1" applyBorder="1" applyAlignment="1">
      <alignment horizontal="center" vertical="top"/>
    </xf>
    <xf numFmtId="43" fontId="183" fillId="2" borderId="11" xfId="0" applyNumberFormat="1" applyFont="1" applyFill="1" applyBorder="1" applyAlignment="1">
      <alignment vertical="top"/>
    </xf>
    <xf numFmtId="0" fontId="183" fillId="0" borderId="11" xfId="0" applyFont="1" applyBorder="1" applyAlignment="1">
      <alignment horizontal="center" vertical="top"/>
    </xf>
    <xf numFmtId="0" fontId="191" fillId="0" borderId="0" xfId="0" applyFont="1" applyFill="1" applyBorder="1" applyAlignment="1">
      <alignment vertical="top"/>
    </xf>
    <xf numFmtId="0" fontId="183" fillId="0" borderId="0" xfId="0" applyFont="1" applyBorder="1" applyAlignment="1">
      <alignment vertical="top"/>
    </xf>
    <xf numFmtId="4" fontId="183" fillId="2" borderId="39" xfId="0" applyNumberFormat="1" applyFont="1" applyFill="1" applyBorder="1" applyAlignment="1">
      <alignment horizontal="center" vertical="top"/>
    </xf>
    <xf numFmtId="4" fontId="183" fillId="2" borderId="39" xfId="0" applyNumberFormat="1" applyFont="1" applyFill="1" applyBorder="1" applyAlignment="1">
      <alignment vertical="top"/>
    </xf>
    <xf numFmtId="43" fontId="183" fillId="2" borderId="39" xfId="0" applyNumberFormat="1" applyFont="1" applyFill="1" applyBorder="1" applyAlignment="1">
      <alignment horizontal="center" vertical="top"/>
    </xf>
    <xf numFmtId="43" fontId="183" fillId="2" borderId="39" xfId="0" applyNumberFormat="1" applyFont="1" applyFill="1" applyBorder="1" applyAlignment="1">
      <alignment vertical="top"/>
    </xf>
    <xf numFmtId="0" fontId="183" fillId="0" borderId="39" xfId="0" applyFont="1" applyBorder="1" applyAlignment="1">
      <alignment horizontal="center" vertical="top"/>
    </xf>
    <xf numFmtId="0" fontId="172" fillId="0" borderId="11" xfId="0" applyFont="1" applyFill="1" applyBorder="1" applyAlignment="1">
      <alignment vertical="top"/>
    </xf>
    <xf numFmtId="0" fontId="190" fillId="26" borderId="1" xfId="0" applyFont="1" applyFill="1" applyBorder="1" applyAlignment="1">
      <alignment vertical="top" wrapText="1"/>
    </xf>
    <xf numFmtId="0" fontId="179" fillId="26" borderId="1" xfId="7" applyFont="1" applyFill="1" applyBorder="1" applyAlignment="1">
      <alignment vertical="top" wrapText="1"/>
    </xf>
    <xf numFmtId="4" fontId="211" fillId="26" borderId="1" xfId="6" applyNumberFormat="1" applyFont="1" applyFill="1" applyBorder="1" applyAlignment="1">
      <alignment horizontal="center" vertical="top"/>
    </xf>
    <xf numFmtId="0" fontId="183" fillId="26" borderId="17" xfId="0" applyFont="1" applyFill="1" applyBorder="1" applyAlignment="1">
      <alignment horizontal="center" vertical="top"/>
    </xf>
    <xf numFmtId="0" fontId="183" fillId="0" borderId="5" xfId="0" applyFont="1" applyFill="1" applyBorder="1" applyAlignment="1">
      <alignment vertical="top" wrapText="1"/>
    </xf>
    <xf numFmtId="0" fontId="213" fillId="0" borderId="11" xfId="7" applyFont="1" applyFill="1" applyBorder="1" applyAlignment="1">
      <alignment horizontal="left" vertical="center" wrapText="1"/>
    </xf>
    <xf numFmtId="0" fontId="168" fillId="22" borderId="11" xfId="0" applyFont="1" applyFill="1" applyBorder="1" applyAlignment="1">
      <alignment vertical="top" wrapText="1"/>
    </xf>
    <xf numFmtId="0" fontId="183" fillId="0" borderId="29" xfId="0" applyFont="1" applyBorder="1" applyAlignment="1">
      <alignment horizontal="center" vertical="top"/>
    </xf>
    <xf numFmtId="0" fontId="149" fillId="0" borderId="0" xfId="7" applyFont="1" applyFill="1" applyBorder="1" applyAlignment="1">
      <alignment vertical="top"/>
    </xf>
    <xf numFmtId="0" fontId="191" fillId="26" borderId="1" xfId="0" applyFont="1" applyFill="1" applyBorder="1" applyAlignment="1">
      <alignment horizontal="right" vertical="top" wrapText="1"/>
    </xf>
    <xf numFmtId="0" fontId="191" fillId="26" borderId="1" xfId="0" applyFont="1" applyFill="1" applyBorder="1" applyAlignment="1">
      <alignment horizontal="center" vertical="top" wrapText="1"/>
    </xf>
    <xf numFmtId="4" fontId="193" fillId="26" borderId="1" xfId="0" applyNumberFormat="1" applyFont="1" applyFill="1" applyBorder="1" applyAlignment="1">
      <alignment horizontal="center" vertical="top" wrapText="1"/>
    </xf>
    <xf numFmtId="0" fontId="181" fillId="26" borderId="29" xfId="0" applyFont="1" applyFill="1" applyBorder="1" applyAlignment="1">
      <alignment horizontal="center" vertical="top"/>
    </xf>
    <xf numFmtId="4" fontId="193" fillId="26" borderId="44" xfId="0" applyNumberFormat="1" applyFont="1" applyFill="1" applyBorder="1" applyAlignment="1">
      <alignment horizontal="center" vertical="top" wrapText="1"/>
    </xf>
    <xf numFmtId="0" fontId="158" fillId="0" borderId="0" xfId="7" applyFont="1" applyFill="1" applyBorder="1" applyAlignment="1">
      <alignment vertical="top"/>
    </xf>
    <xf numFmtId="0" fontId="187" fillId="0" borderId="5" xfId="0" applyFont="1" applyFill="1" applyBorder="1" applyAlignment="1">
      <alignment vertical="top" wrapText="1"/>
    </xf>
    <xf numFmtId="0" fontId="21" fillId="0" borderId="11" xfId="7" applyFont="1" applyFill="1" applyBorder="1" applyAlignment="1">
      <alignment vertical="center" wrapText="1"/>
    </xf>
    <xf numFmtId="0" fontId="149" fillId="22" borderId="11" xfId="0" applyFont="1" applyFill="1" applyBorder="1" applyAlignment="1">
      <alignment vertical="top"/>
    </xf>
    <xf numFmtId="0" fontId="181" fillId="0" borderId="29" xfId="0" applyFont="1" applyBorder="1" applyAlignment="1">
      <alignment horizontal="center" vertical="top"/>
    </xf>
    <xf numFmtId="0" fontId="158" fillId="0" borderId="11" xfId="7" applyFont="1" applyFill="1" applyBorder="1" applyAlignment="1">
      <alignment vertical="top"/>
    </xf>
    <xf numFmtId="0" fontId="13" fillId="0" borderId="11" xfId="7" applyFont="1" applyFill="1" applyBorder="1" applyAlignment="1">
      <alignment vertical="center" wrapText="1"/>
    </xf>
    <xf numFmtId="0" fontId="158" fillId="22" borderId="11" xfId="7" applyFont="1" applyFill="1" applyBorder="1" applyAlignment="1">
      <alignment vertical="top"/>
    </xf>
    <xf numFmtId="0" fontId="181" fillId="0" borderId="11" xfId="0" applyFont="1" applyBorder="1" applyAlignment="1">
      <alignment horizontal="center" vertical="top"/>
    </xf>
    <xf numFmtId="0" fontId="149" fillId="0" borderId="11" xfId="7" applyFont="1" applyFill="1" applyBorder="1" applyAlignment="1">
      <alignment vertical="top"/>
    </xf>
    <xf numFmtId="0" fontId="149" fillId="22" borderId="11" xfId="7" applyFont="1" applyFill="1" applyBorder="1" applyAlignment="1">
      <alignment vertical="top"/>
    </xf>
    <xf numFmtId="0" fontId="181" fillId="0" borderId="34" xfId="0" applyFont="1" applyBorder="1" applyAlignment="1">
      <alignment horizontal="center" vertical="top"/>
    </xf>
    <xf numFmtId="0" fontId="181" fillId="0" borderId="29" xfId="0" applyFont="1" applyFill="1" applyBorder="1" applyAlignment="1">
      <alignment horizontal="center" vertical="top"/>
    </xf>
    <xf numFmtId="0" fontId="221" fillId="0" borderId="11" xfId="7" applyFont="1" applyFill="1" applyBorder="1" applyAlignment="1">
      <alignment vertical="top"/>
    </xf>
    <xf numFmtId="0" fontId="221" fillId="0" borderId="0" xfId="7" applyFont="1" applyFill="1" applyBorder="1" applyAlignment="1">
      <alignment vertical="top"/>
    </xf>
    <xf numFmtId="0" fontId="195" fillId="0" borderId="11" xfId="7" applyFont="1" applyFill="1" applyBorder="1" applyAlignment="1">
      <alignment vertical="top"/>
    </xf>
    <xf numFmtId="0" fontId="195" fillId="0" borderId="0" xfId="7" applyFont="1" applyFill="1" applyBorder="1" applyAlignment="1">
      <alignment vertical="top"/>
    </xf>
    <xf numFmtId="0" fontId="191" fillId="26" borderId="15" xfId="0" applyFont="1" applyFill="1" applyBorder="1" applyAlignment="1">
      <alignment vertical="top" wrapText="1"/>
    </xf>
    <xf numFmtId="4" fontId="193" fillId="26" borderId="15" xfId="0" applyNumberFormat="1" applyFont="1" applyFill="1" applyBorder="1" applyAlignment="1">
      <alignment horizontal="center" vertical="top" wrapText="1"/>
    </xf>
    <xf numFmtId="4" fontId="193" fillId="26" borderId="18" xfId="0" applyNumberFormat="1" applyFont="1" applyFill="1" applyBorder="1" applyAlignment="1">
      <alignment horizontal="center" vertical="top" wrapText="1"/>
    </xf>
    <xf numFmtId="0" fontId="191" fillId="23" borderId="31" xfId="0" applyFont="1" applyFill="1" applyBorder="1" applyAlignment="1">
      <alignment vertical="top" wrapText="1"/>
    </xf>
    <xf numFmtId="0" fontId="191" fillId="23" borderId="64" xfId="0" applyFont="1" applyFill="1" applyBorder="1" applyAlignment="1">
      <alignment horizontal="right" vertical="top" wrapText="1"/>
    </xf>
    <xf numFmtId="0" fontId="191" fillId="23" borderId="64" xfId="0" applyFont="1" applyFill="1" applyBorder="1" applyAlignment="1">
      <alignment vertical="top" wrapText="1"/>
    </xf>
    <xf numFmtId="0" fontId="191" fillId="23" borderId="64" xfId="0" applyFont="1" applyFill="1" applyBorder="1" applyAlignment="1">
      <alignment horizontal="center" vertical="top" wrapText="1"/>
    </xf>
    <xf numFmtId="4" fontId="193" fillId="23" borderId="64" xfId="0" applyNumberFormat="1" applyFont="1" applyFill="1" applyBorder="1" applyAlignment="1">
      <alignment horizontal="center" vertical="top" wrapText="1"/>
    </xf>
    <xf numFmtId="4" fontId="193" fillId="23" borderId="17" xfId="0" applyNumberFormat="1" applyFont="1" applyFill="1" applyBorder="1" applyAlignment="1">
      <alignment horizontal="center" vertical="top" wrapText="1"/>
    </xf>
    <xf numFmtId="43" fontId="191" fillId="31" borderId="68" xfId="0" applyNumberFormat="1" applyFont="1" applyFill="1" applyBorder="1" applyAlignment="1">
      <alignment vertical="top"/>
    </xf>
    <xf numFmtId="4" fontId="193" fillId="31" borderId="68" xfId="0" applyNumberFormat="1" applyFont="1" applyFill="1" applyBorder="1" applyAlignment="1">
      <alignment horizontal="center" vertical="top"/>
    </xf>
    <xf numFmtId="0" fontId="181" fillId="0" borderId="29" xfId="0" applyFont="1" applyBorder="1" applyAlignment="1">
      <alignment horizontal="left" vertical="top"/>
    </xf>
    <xf numFmtId="0" fontId="183" fillId="0" borderId="29" xfId="0" applyFont="1" applyFill="1" applyBorder="1" applyAlignment="1">
      <alignment horizontal="left" vertical="top"/>
    </xf>
    <xf numFmtId="0" fontId="183" fillId="0" borderId="29" xfId="0" applyFont="1" applyFill="1" applyBorder="1" applyAlignment="1">
      <alignment horizontal="center" vertical="top"/>
    </xf>
    <xf numFmtId="0" fontId="183" fillId="0" borderId="29" xfId="0" applyFont="1" applyBorder="1" applyAlignment="1">
      <alignment horizontal="left" vertical="top"/>
    </xf>
    <xf numFmtId="4" fontId="222" fillId="26" borderId="1" xfId="0" applyNumberFormat="1" applyFont="1" applyFill="1" applyBorder="1" applyAlignment="1">
      <alignment horizontal="center" vertical="top" wrapText="1"/>
    </xf>
    <xf numFmtId="0" fontId="183" fillId="26" borderId="1" xfId="0" applyFont="1" applyFill="1" applyBorder="1" applyAlignment="1">
      <alignment vertical="top"/>
    </xf>
    <xf numFmtId="4" fontId="222" fillId="26" borderId="44" xfId="0" applyNumberFormat="1" applyFont="1" applyFill="1" applyBorder="1" applyAlignment="1">
      <alignment horizontal="center" vertical="top" wrapText="1"/>
    </xf>
    <xf numFmtId="0" fontId="163" fillId="0" borderId="6" xfId="7" applyFont="1" applyFill="1" applyBorder="1" applyAlignment="1">
      <alignment vertical="top" wrapText="1"/>
    </xf>
    <xf numFmtId="4" fontId="163" fillId="0" borderId="11" xfId="7" applyNumberFormat="1" applyFont="1" applyFill="1" applyBorder="1" applyAlignment="1">
      <alignment vertical="top"/>
    </xf>
    <xf numFmtId="49" fontId="163" fillId="0" borderId="11" xfId="7" applyNumberFormat="1" applyFont="1" applyFill="1" applyBorder="1" applyAlignment="1">
      <alignment horizontal="center" vertical="top"/>
    </xf>
    <xf numFmtId="4" fontId="163" fillId="2" borderId="11" xfId="7" applyNumberFormat="1" applyFont="1" applyFill="1" applyBorder="1" applyAlignment="1">
      <alignment vertical="top"/>
    </xf>
    <xf numFmtId="4" fontId="163" fillId="21" borderId="11" xfId="7" applyNumberFormat="1" applyFont="1" applyFill="1" applyBorder="1" applyAlignment="1">
      <alignment vertical="top"/>
    </xf>
    <xf numFmtId="43" fontId="163" fillId="0" borderId="11" xfId="7" applyNumberFormat="1" applyFont="1" applyFill="1" applyBorder="1" applyAlignment="1">
      <alignment horizontal="center" vertical="top"/>
    </xf>
    <xf numFmtId="43" fontId="163" fillId="0" borderId="11" xfId="7" applyNumberFormat="1" applyFont="1" applyFill="1" applyBorder="1" applyAlignment="1">
      <alignment vertical="top"/>
    </xf>
    <xf numFmtId="4" fontId="163" fillId="21" borderId="29" xfId="7" applyNumberFormat="1" applyFont="1" applyFill="1" applyBorder="1" applyAlignment="1">
      <alignment vertical="top"/>
    </xf>
    <xf numFmtId="0" fontId="183" fillId="26" borderId="1" xfId="0" applyFont="1" applyFill="1" applyBorder="1" applyAlignment="1">
      <alignment horizontal="center" vertical="top"/>
    </xf>
    <xf numFmtId="4" fontId="222" fillId="26" borderId="16" xfId="0" applyNumberFormat="1" applyFont="1" applyFill="1" applyBorder="1" applyAlignment="1">
      <alignment horizontal="center" vertical="top" wrapText="1"/>
    </xf>
    <xf numFmtId="0" fontId="183" fillId="0" borderId="5" xfId="0" applyFont="1" applyFill="1" applyBorder="1" applyAlignment="1">
      <alignment horizontal="center" vertical="top" wrapText="1"/>
    </xf>
    <xf numFmtId="0" fontId="181" fillId="26" borderId="1" xfId="0" applyFont="1" applyFill="1" applyBorder="1" applyAlignment="1">
      <alignment vertical="top"/>
    </xf>
    <xf numFmtId="0" fontId="191" fillId="23" borderId="21" xfId="0" applyFont="1" applyFill="1" applyBorder="1" applyAlignment="1">
      <alignment vertical="top" wrapText="1"/>
    </xf>
    <xf numFmtId="0" fontId="191" fillId="23" borderId="0" xfId="0" applyFont="1" applyFill="1" applyBorder="1" applyAlignment="1">
      <alignment horizontal="right" vertical="top" wrapText="1"/>
    </xf>
    <xf numFmtId="0" fontId="191" fillId="23" borderId="0" xfId="0" applyFont="1" applyFill="1" applyBorder="1" applyAlignment="1">
      <alignment vertical="top" wrapText="1"/>
    </xf>
    <xf numFmtId="0" fontId="191" fillId="23" borderId="0" xfId="0" applyFont="1" applyFill="1" applyBorder="1" applyAlignment="1">
      <alignment horizontal="center" vertical="top" wrapText="1"/>
    </xf>
    <xf numFmtId="0" fontId="191" fillId="23" borderId="61" xfId="0" applyFont="1" applyFill="1" applyBorder="1" applyAlignment="1">
      <alignment vertical="top" wrapText="1"/>
    </xf>
    <xf numFmtId="0" fontId="191" fillId="23" borderId="10" xfId="0" applyFont="1" applyFill="1" applyBorder="1" applyAlignment="1">
      <alignment vertical="top" wrapText="1"/>
    </xf>
    <xf numFmtId="4" fontId="193" fillId="23" borderId="40" xfId="0" applyNumberFormat="1" applyFont="1" applyFill="1" applyBorder="1" applyAlignment="1">
      <alignment horizontal="center" vertical="top" wrapText="1"/>
    </xf>
    <xf numFmtId="0" fontId="181" fillId="23" borderId="1" xfId="0" applyFont="1" applyFill="1" applyBorder="1" applyAlignment="1">
      <alignment horizontal="center" vertical="top"/>
    </xf>
    <xf numFmtId="4" fontId="193" fillId="23" borderId="0" xfId="0" applyNumberFormat="1" applyFont="1" applyFill="1" applyBorder="1" applyAlignment="1">
      <alignment horizontal="center" vertical="top" wrapText="1"/>
    </xf>
    <xf numFmtId="0" fontId="224" fillId="0" borderId="11" xfId="8" applyFont="1" applyFill="1" applyBorder="1" applyAlignment="1">
      <alignment horizontal="left" vertical="top" wrapText="1"/>
    </xf>
    <xf numFmtId="0" fontId="224" fillId="0" borderId="0" xfId="8" applyFont="1" applyFill="1" applyBorder="1" applyAlignment="1">
      <alignment horizontal="left" vertical="top" wrapText="1"/>
    </xf>
    <xf numFmtId="0" fontId="216" fillId="19" borderId="28" xfId="7" applyFont="1" applyFill="1" applyBorder="1" applyAlignment="1">
      <alignment vertical="center" wrapText="1"/>
    </xf>
    <xf numFmtId="0" fontId="32" fillId="19" borderId="68" xfId="7" applyFont="1" applyFill="1" applyBorder="1" applyAlignment="1">
      <alignment vertical="center" wrapText="1"/>
    </xf>
    <xf numFmtId="0" fontId="181" fillId="0" borderId="29" xfId="0" applyFont="1" applyBorder="1" applyAlignment="1">
      <alignment vertical="top"/>
    </xf>
    <xf numFmtId="0" fontId="186" fillId="0" borderId="29" xfId="0" applyFont="1" applyBorder="1" applyAlignment="1">
      <alignment vertical="top"/>
    </xf>
    <xf numFmtId="0" fontId="226" fillId="0" borderId="6" xfId="7" applyFont="1" applyFill="1" applyBorder="1" applyAlignment="1">
      <alignment vertical="top" wrapText="1"/>
    </xf>
    <xf numFmtId="4" fontId="226" fillId="0" borderId="11" xfId="7" applyNumberFormat="1" applyFont="1" applyFill="1" applyBorder="1" applyAlignment="1">
      <alignment vertical="top"/>
    </xf>
    <xf numFmtId="49" fontId="226" fillId="0" borderId="11" xfId="7" applyNumberFormat="1" applyFont="1" applyFill="1" applyBorder="1" applyAlignment="1">
      <alignment horizontal="center" vertical="top"/>
    </xf>
    <xf numFmtId="4" fontId="226" fillId="2" borderId="11" xfId="7" applyNumberFormat="1" applyFont="1" applyFill="1" applyBorder="1" applyAlignment="1">
      <alignment vertical="top"/>
    </xf>
    <xf numFmtId="4" fontId="226" fillId="21" borderId="11" xfId="7" applyNumberFormat="1" applyFont="1" applyFill="1" applyBorder="1" applyAlignment="1">
      <alignment vertical="top"/>
    </xf>
    <xf numFmtId="43" fontId="226" fillId="0" borderId="11" xfId="7" applyNumberFormat="1" applyFont="1" applyFill="1" applyBorder="1" applyAlignment="1">
      <alignment horizontal="center" vertical="top"/>
    </xf>
    <xf numFmtId="43" fontId="226" fillId="0" borderId="11" xfId="7" applyNumberFormat="1" applyFont="1" applyFill="1" applyBorder="1" applyAlignment="1">
      <alignment vertical="top"/>
    </xf>
    <xf numFmtId="4" fontId="227" fillId="21" borderId="29" xfId="7" applyNumberFormat="1" applyFont="1" applyFill="1" applyBorder="1" applyAlignment="1">
      <alignment vertical="top"/>
    </xf>
    <xf numFmtId="4" fontId="226" fillId="0" borderId="39" xfId="7" applyNumberFormat="1" applyFont="1" applyFill="1" applyBorder="1" applyAlignment="1">
      <alignment vertical="top"/>
    </xf>
    <xf numFmtId="0" fontId="193" fillId="26" borderId="1" xfId="0" applyFont="1" applyFill="1" applyBorder="1" applyAlignment="1">
      <alignment vertical="top" wrapText="1"/>
    </xf>
    <xf numFmtId="0" fontId="186" fillId="26" borderId="1" xfId="0" applyFont="1" applyFill="1" applyBorder="1" applyAlignment="1">
      <alignment horizontal="center" vertical="top"/>
    </xf>
    <xf numFmtId="0" fontId="191" fillId="23" borderId="1" xfId="0" applyFont="1" applyFill="1" applyBorder="1" applyAlignment="1">
      <alignment vertical="top" wrapText="1"/>
    </xf>
    <xf numFmtId="0" fontId="191" fillId="23" borderId="1" xfId="0" applyFont="1" applyFill="1" applyBorder="1" applyAlignment="1">
      <alignment horizontal="right" vertical="top" wrapText="1"/>
    </xf>
    <xf numFmtId="0" fontId="191" fillId="23" borderId="1" xfId="0" applyFont="1" applyFill="1" applyBorder="1" applyAlignment="1">
      <alignment horizontal="center" vertical="top" wrapText="1"/>
    </xf>
    <xf numFmtId="0" fontId="173" fillId="0" borderId="5" xfId="0" applyFont="1" applyFill="1" applyBorder="1" applyAlignment="1">
      <alignment vertical="top" wrapText="1"/>
    </xf>
    <xf numFmtId="0" fontId="181" fillId="22" borderId="11" xfId="0" applyFont="1" applyFill="1" applyBorder="1" applyAlignment="1">
      <alignment horizontal="left" vertical="top"/>
    </xf>
    <xf numFmtId="0" fontId="181" fillId="0" borderId="11" xfId="0" applyFont="1" applyFill="1" applyBorder="1" applyAlignment="1">
      <alignment horizontal="left" vertical="top"/>
    </xf>
    <xf numFmtId="0" fontId="181" fillId="0" borderId="0" xfId="0" applyFont="1" applyFill="1" applyBorder="1" applyAlignment="1">
      <alignment horizontal="left" vertical="top"/>
    </xf>
    <xf numFmtId="0" fontId="191" fillId="26" borderId="27" xfId="0" applyFont="1" applyFill="1" applyBorder="1" applyAlignment="1">
      <alignment vertical="top" wrapText="1"/>
    </xf>
    <xf numFmtId="4" fontId="193" fillId="26" borderId="27" xfId="0" applyNumberFormat="1" applyFont="1" applyFill="1" applyBorder="1" applyAlignment="1">
      <alignment horizontal="center" vertical="top" wrapText="1"/>
    </xf>
    <xf numFmtId="0" fontId="191" fillId="26" borderId="27" xfId="0" applyFont="1" applyFill="1" applyBorder="1" applyAlignment="1">
      <alignment horizontal="center" vertical="top" wrapText="1"/>
    </xf>
    <xf numFmtId="4" fontId="193" fillId="26" borderId="23" xfId="0" applyNumberFormat="1" applyFont="1" applyFill="1" applyBorder="1" applyAlignment="1">
      <alignment horizontal="center" vertical="top" wrapText="1"/>
    </xf>
    <xf numFmtId="0" fontId="32" fillId="0" borderId="11" xfId="7" applyFont="1" applyFill="1" applyBorder="1" applyAlignment="1">
      <alignment vertical="center" wrapText="1"/>
    </xf>
    <xf numFmtId="0" fontId="149" fillId="0" borderId="11" xfId="7" applyFont="1" applyFill="1" applyBorder="1"/>
    <xf numFmtId="0" fontId="181" fillId="0" borderId="11" xfId="0" applyFont="1" applyBorder="1" applyAlignment="1">
      <alignment horizontal="left" vertical="top"/>
    </xf>
    <xf numFmtId="4" fontId="193" fillId="26" borderId="39" xfId="0" applyNumberFormat="1" applyFont="1" applyFill="1" applyBorder="1" applyAlignment="1">
      <alignment horizontal="center" vertical="top" wrapText="1"/>
    </xf>
    <xf numFmtId="0" fontId="149" fillId="0" borderId="57" xfId="7" applyFont="1" applyFill="1" applyBorder="1"/>
    <xf numFmtId="0" fontId="159" fillId="0" borderId="61" xfId="6" applyFont="1" applyFill="1" applyBorder="1" applyAlignment="1">
      <alignment vertical="top" wrapText="1"/>
    </xf>
    <xf numFmtId="0" fontId="181" fillId="0" borderId="28" xfId="0" applyFont="1" applyBorder="1" applyAlignment="1">
      <alignment horizontal="center" vertical="top"/>
    </xf>
    <xf numFmtId="0" fontId="181" fillId="0" borderId="53" xfId="0" applyFont="1" applyBorder="1" applyAlignment="1">
      <alignment horizontal="center" vertical="top"/>
    </xf>
    <xf numFmtId="4" fontId="193" fillId="23" borderId="1" xfId="0" applyNumberFormat="1" applyFont="1" applyFill="1" applyBorder="1" applyAlignment="1">
      <alignment horizontal="center" vertical="top" wrapText="1"/>
    </xf>
    <xf numFmtId="0" fontId="181" fillId="0" borderId="29" xfId="0" applyFont="1" applyBorder="1" applyAlignment="1">
      <alignment horizontal="left" vertical="top" wrapText="1"/>
    </xf>
    <xf numFmtId="0" fontId="191" fillId="23" borderId="15" xfId="0" applyFont="1" applyFill="1" applyBorder="1" applyAlignment="1">
      <alignment vertical="top" wrapText="1"/>
    </xf>
    <xf numFmtId="4" fontId="191" fillId="23" borderId="15" xfId="0" applyNumberFormat="1" applyFont="1" applyFill="1" applyBorder="1" applyAlignment="1">
      <alignment horizontal="center" vertical="top" wrapText="1"/>
    </xf>
    <xf numFmtId="0" fontId="191" fillId="36" borderId="44" xfId="6" applyFont="1" applyFill="1" applyBorder="1" applyAlignment="1">
      <alignment vertical="top" wrapText="1"/>
    </xf>
    <xf numFmtId="4" fontId="191" fillId="36" borderId="16" xfId="6" applyNumberFormat="1" applyFont="1" applyFill="1" applyBorder="1" applyAlignment="1">
      <alignment vertical="top"/>
    </xf>
    <xf numFmtId="4" fontId="191" fillId="36" borderId="16" xfId="6" applyNumberFormat="1" applyFont="1" applyFill="1" applyBorder="1" applyAlignment="1">
      <alignment horizontal="center" vertical="top"/>
    </xf>
    <xf numFmtId="4" fontId="191" fillId="36" borderId="1" xfId="6" applyNumberFormat="1" applyFont="1" applyFill="1" applyBorder="1" applyAlignment="1">
      <alignment horizontal="center" vertical="top"/>
    </xf>
    <xf numFmtId="0" fontId="182" fillId="0" borderId="57" xfId="7" applyFont="1" applyFill="1" applyBorder="1" applyAlignment="1">
      <alignment vertical="top" wrapText="1"/>
    </xf>
    <xf numFmtId="0" fontId="182" fillId="0" borderId="11" xfId="7" applyFont="1" applyFill="1" applyBorder="1" applyAlignment="1">
      <alignment vertical="top" wrapText="1"/>
    </xf>
    <xf numFmtId="0" fontId="182" fillId="0" borderId="0" xfId="7" applyFont="1" applyFill="1" applyBorder="1" applyAlignment="1">
      <alignment vertical="top" wrapText="1"/>
    </xf>
    <xf numFmtId="0" fontId="181" fillId="0" borderId="0" xfId="6" applyFont="1" applyFill="1" applyBorder="1" applyAlignment="1">
      <alignment vertical="top"/>
    </xf>
    <xf numFmtId="0" fontId="187" fillId="0" borderId="0" xfId="0" applyFont="1" applyBorder="1" applyAlignment="1">
      <alignment vertical="top" wrapText="1"/>
    </xf>
    <xf numFmtId="4" fontId="187" fillId="0" borderId="0" xfId="0" applyNumberFormat="1" applyFont="1" applyBorder="1" applyAlignment="1">
      <alignment horizontal="right" vertical="top"/>
    </xf>
    <xf numFmtId="4" fontId="187" fillId="0" borderId="0" xfId="0" applyNumberFormat="1" applyFont="1" applyBorder="1" applyAlignment="1">
      <alignment horizontal="center" vertical="top"/>
    </xf>
    <xf numFmtId="4" fontId="187" fillId="0" borderId="0" xfId="0" applyNumberFormat="1" applyFont="1" applyBorder="1" applyAlignment="1">
      <alignment vertical="top"/>
    </xf>
    <xf numFmtId="43" fontId="187" fillId="0" borderId="0" xfId="0" applyNumberFormat="1" applyFont="1" applyBorder="1" applyAlignment="1">
      <alignment horizontal="center" vertical="top"/>
    </xf>
    <xf numFmtId="43" fontId="187" fillId="0" borderId="0" xfId="0" applyNumberFormat="1" applyFont="1" applyBorder="1" applyAlignment="1">
      <alignment vertical="top"/>
    </xf>
    <xf numFmtId="4" fontId="141" fillId="0" borderId="0" xfId="0" applyNumberFormat="1" applyFont="1" applyBorder="1" applyAlignment="1">
      <alignment horizontal="center" vertical="top"/>
    </xf>
    <xf numFmtId="4" fontId="0" fillId="0" borderId="11" xfId="0" applyNumberFormat="1" applyBorder="1" applyAlignment="1">
      <alignment vertical="top"/>
    </xf>
    <xf numFmtId="0" fontId="2" fillId="3" borderId="0" xfId="0" applyFont="1" applyFill="1" applyBorder="1" applyAlignment="1" applyProtection="1">
      <alignment horizontal="left" vertical="center" wrapText="1"/>
    </xf>
    <xf numFmtId="0" fontId="1" fillId="0" borderId="6" xfId="0" applyFont="1" applyFill="1" applyBorder="1" applyAlignment="1" applyProtection="1">
      <alignment vertical="top" wrapText="1"/>
    </xf>
    <xf numFmtId="0" fontId="1" fillId="5" borderId="0" xfId="0" applyFont="1" applyFill="1" applyBorder="1" applyAlignment="1" applyProtection="1">
      <alignment horizontal="center" vertical="center"/>
    </xf>
    <xf numFmtId="0" fontId="86" fillId="0" borderId="27" xfId="0" applyFont="1" applyBorder="1" applyAlignment="1">
      <alignment vertical="center" wrapText="1"/>
    </xf>
    <xf numFmtId="0" fontId="85" fillId="0" borderId="27" xfId="0" applyFont="1" applyBorder="1" applyAlignment="1">
      <alignment vertical="center" wrapText="1"/>
    </xf>
    <xf numFmtId="0" fontId="117" fillId="0" borderId="25" xfId="0" applyFont="1" applyBorder="1" applyAlignment="1">
      <alignment horizontal="left" vertical="top" wrapText="1"/>
    </xf>
    <xf numFmtId="0" fontId="236" fillId="0" borderId="0" xfId="0" applyFont="1"/>
    <xf numFmtId="0" fontId="71" fillId="0" borderId="0" xfId="0" applyFont="1" applyAlignment="1">
      <alignment wrapText="1"/>
    </xf>
    <xf numFmtId="15" fontId="1" fillId="2" borderId="15" xfId="0" applyNumberFormat="1"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xf>
    <xf numFmtId="0" fontId="8" fillId="3" borderId="21"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2" fillId="2" borderId="44"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1" fillId="2" borderId="44"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13" fillId="3" borderId="0" xfId="0" applyFont="1" applyFill="1" applyBorder="1" applyAlignment="1" applyProtection="1">
      <alignment horizontal="left" vertical="center" wrapText="1"/>
    </xf>
    <xf numFmtId="0" fontId="1" fillId="2" borderId="44"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49" fontId="53" fillId="0" borderId="32" xfId="0" applyNumberFormat="1" applyFont="1" applyBorder="1" applyAlignment="1">
      <alignment horizontal="left" vertical="center" wrapText="1"/>
    </xf>
    <xf numFmtId="49" fontId="53" fillId="0" borderId="26" xfId="0" applyNumberFormat="1" applyFont="1" applyBorder="1" applyAlignment="1">
      <alignment horizontal="left" vertical="center" wrapText="1"/>
    </xf>
    <xf numFmtId="49" fontId="53" fillId="0" borderId="27" xfId="0" applyNumberFormat="1" applyFont="1" applyBorder="1" applyAlignment="1">
      <alignment horizontal="left" vertical="center" wrapText="1"/>
    </xf>
    <xf numFmtId="49" fontId="12" fillId="2" borderId="32" xfId="0" applyNumberFormat="1" applyFont="1" applyFill="1" applyBorder="1" applyAlignment="1" applyProtection="1">
      <alignment horizontal="left" vertical="center" wrapText="1"/>
    </xf>
    <xf numFmtId="49" fontId="12" fillId="2" borderId="26" xfId="0" applyNumberFormat="1" applyFont="1" applyFill="1" applyBorder="1" applyAlignment="1" applyProtection="1">
      <alignment horizontal="left" vertical="center" wrapText="1"/>
    </xf>
    <xf numFmtId="49" fontId="12" fillId="2" borderId="27" xfId="0" applyNumberFormat="1" applyFont="1" applyFill="1" applyBorder="1" applyAlignment="1" applyProtection="1">
      <alignment horizontal="left" vertical="center" wrapText="1"/>
    </xf>
    <xf numFmtId="0" fontId="32" fillId="3" borderId="0" xfId="0" applyFont="1" applyFill="1" applyAlignment="1">
      <alignment horizontal="left" vertical="center"/>
    </xf>
    <xf numFmtId="0" fontId="34" fillId="3" borderId="0" xfId="0" applyFont="1" applyFill="1" applyAlignment="1">
      <alignment horizontal="left" vertical="center"/>
    </xf>
    <xf numFmtId="0" fontId="32" fillId="3" borderId="0" xfId="0" applyFont="1" applyFill="1" applyAlignment="1">
      <alignment horizontal="left" vertical="center" wrapText="1"/>
    </xf>
    <xf numFmtId="49" fontId="53" fillId="0" borderId="14" xfId="0" applyNumberFormat="1" applyFont="1" applyBorder="1" applyAlignment="1">
      <alignment horizontal="left" vertical="center" wrapText="1"/>
    </xf>
    <xf numFmtId="49" fontId="12" fillId="2" borderId="14" xfId="0" applyNumberFormat="1" applyFont="1" applyFill="1" applyBorder="1" applyAlignment="1" applyProtection="1">
      <alignment horizontal="left" vertical="center" wrapText="1"/>
    </xf>
    <xf numFmtId="49" fontId="12" fillId="2" borderId="15" xfId="0" applyNumberFormat="1" applyFont="1" applyFill="1" applyBorder="1" applyAlignment="1" applyProtection="1">
      <alignment horizontal="left" vertical="center" wrapText="1"/>
    </xf>
    <xf numFmtId="49" fontId="53" fillId="0" borderId="15" xfId="0" applyNumberFormat="1" applyFont="1" applyBorder="1" applyAlignment="1">
      <alignment horizontal="left" vertical="center" wrapText="1"/>
    </xf>
    <xf numFmtId="49" fontId="13" fillId="2" borderId="44" xfId="0" applyNumberFormat="1" applyFont="1" applyFill="1" applyBorder="1" applyAlignment="1" applyProtection="1">
      <alignment horizontal="left" vertical="center" wrapText="1"/>
    </xf>
    <xf numFmtId="49" fontId="13" fillId="2" borderId="16" xfId="0" applyNumberFormat="1" applyFont="1" applyFill="1" applyBorder="1" applyAlignment="1" applyProtection="1">
      <alignment horizontal="left" vertical="center" wrapText="1"/>
    </xf>
    <xf numFmtId="49" fontId="13" fillId="2" borderId="30" xfId="0" applyNumberFormat="1" applyFont="1" applyFill="1" applyBorder="1" applyAlignment="1" applyProtection="1">
      <alignment horizontal="left" vertical="center" wrapText="1"/>
    </xf>
    <xf numFmtId="0" fontId="11" fillId="2" borderId="44"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12" fillId="3" borderId="21"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60" fillId="2" borderId="44" xfId="0" applyFont="1" applyFill="1" applyBorder="1" applyAlignment="1" applyProtection="1">
      <alignment horizontal="center" vertical="center" wrapText="1"/>
    </xf>
    <xf numFmtId="0" fontId="60" fillId="2" borderId="16" xfId="0" applyFont="1" applyFill="1" applyBorder="1" applyAlignment="1" applyProtection="1">
      <alignment horizontal="center" vertical="center" wrapText="1"/>
    </xf>
    <xf numFmtId="0" fontId="59" fillId="2" borderId="44" xfId="0" applyFont="1" applyFill="1" applyBorder="1" applyAlignment="1">
      <alignment horizontal="center" vertical="center" wrapText="1"/>
    </xf>
    <xf numFmtId="0" fontId="59" fillId="2" borderId="30" xfId="0" applyFont="1" applyFill="1" applyBorder="1" applyAlignment="1">
      <alignment horizontal="center" vertical="center" wrapText="1"/>
    </xf>
    <xf numFmtId="17" fontId="58" fillId="2" borderId="44" xfId="0" applyNumberFormat="1" applyFont="1" applyFill="1" applyBorder="1" applyAlignment="1" applyProtection="1">
      <alignment horizontal="center" vertical="center" wrapText="1"/>
    </xf>
    <xf numFmtId="17" fontId="58" fillId="2" borderId="30" xfId="0" applyNumberFormat="1" applyFont="1" applyFill="1" applyBorder="1" applyAlignment="1" applyProtection="1">
      <alignment horizontal="center" vertical="center" wrapText="1"/>
    </xf>
    <xf numFmtId="17" fontId="58" fillId="2" borderId="44" xfId="0" applyNumberFormat="1" applyFont="1" applyFill="1" applyBorder="1" applyAlignment="1" applyProtection="1">
      <alignment horizontal="center" vertical="top" wrapText="1"/>
    </xf>
    <xf numFmtId="17" fontId="58" fillId="2" borderId="30" xfId="0" applyNumberFormat="1" applyFont="1" applyFill="1" applyBorder="1" applyAlignment="1" applyProtection="1">
      <alignment horizontal="center" vertical="top" wrapText="1"/>
    </xf>
    <xf numFmtId="0" fontId="60" fillId="2" borderId="30" xfId="0" applyFont="1" applyFill="1" applyBorder="1" applyAlignment="1" applyProtection="1">
      <alignment horizontal="center" vertical="center" wrapText="1"/>
    </xf>
    <xf numFmtId="0" fontId="59" fillId="2" borderId="15" xfId="0" applyFont="1" applyFill="1" applyBorder="1" applyAlignment="1">
      <alignment horizontal="center" vertical="center" wrapText="1"/>
    </xf>
    <xf numFmtId="0" fontId="59" fillId="2" borderId="26" xfId="0" applyFont="1" applyFill="1" applyBorder="1" applyAlignment="1">
      <alignment horizontal="center" vertical="center" wrapText="1"/>
    </xf>
    <xf numFmtId="0" fontId="59" fillId="2" borderId="27" xfId="0" applyFont="1" applyFill="1" applyBorder="1" applyAlignment="1">
      <alignment horizontal="center"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 fillId="2" borderId="44"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22" fillId="2" borderId="44" xfId="1" applyFill="1" applyBorder="1" applyAlignment="1" applyProtection="1">
      <alignment horizontal="center"/>
      <protection locked="0"/>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2" fillId="2" borderId="54" xfId="0" applyFont="1" applyFill="1" applyBorder="1" applyAlignment="1" applyProtection="1">
      <alignment horizontal="left" vertical="center" wrapText="1"/>
    </xf>
    <xf numFmtId="0" fontId="22" fillId="2" borderId="16" xfId="1" applyFill="1" applyBorder="1" applyAlignment="1" applyProtection="1">
      <alignment horizontal="center"/>
      <protection locked="0"/>
    </xf>
    <xf numFmtId="0" fontId="22" fillId="2" borderId="30" xfId="1" applyFill="1" applyBorder="1" applyAlignment="1" applyProtection="1">
      <alignment horizontal="center"/>
      <protection locked="0"/>
    </xf>
    <xf numFmtId="0" fontId="0" fillId="2" borderId="1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9" fillId="3" borderId="19" xfId="0" applyFont="1" applyFill="1" applyBorder="1" applyAlignment="1" applyProtection="1">
      <alignment horizontal="center" wrapText="1"/>
    </xf>
    <xf numFmtId="0" fontId="57" fillId="2" borderId="44" xfId="0" applyFont="1" applyFill="1" applyBorder="1" applyAlignment="1" applyProtection="1">
      <alignment horizontal="left" vertical="center" wrapText="1"/>
    </xf>
    <xf numFmtId="0" fontId="57" fillId="2" borderId="30" xfId="0" applyFont="1" applyFill="1" applyBorder="1" applyAlignment="1" applyProtection="1">
      <alignment horizontal="left" vertical="center" wrapText="1"/>
    </xf>
    <xf numFmtId="17" fontId="58" fillId="2" borderId="44" xfId="0" applyNumberFormat="1" applyFont="1" applyFill="1" applyBorder="1" applyAlignment="1" applyProtection="1">
      <alignment horizontal="left" vertical="center" wrapText="1"/>
    </xf>
    <xf numFmtId="17" fontId="58" fillId="2" borderId="30" xfId="0" applyNumberFormat="1" applyFont="1" applyFill="1" applyBorder="1" applyAlignment="1" applyProtection="1">
      <alignment horizontal="left" vertical="center" wrapText="1"/>
    </xf>
    <xf numFmtId="0" fontId="60" fillId="2" borderId="44" xfId="0" applyFont="1" applyFill="1" applyBorder="1" applyAlignment="1" applyProtection="1">
      <alignment horizontal="left" vertical="center" wrapText="1"/>
    </xf>
    <xf numFmtId="0" fontId="60" fillId="2" borderId="30" xfId="0" applyFont="1" applyFill="1" applyBorder="1" applyAlignment="1" applyProtection="1">
      <alignment horizontal="left" vertical="center" wrapText="1"/>
    </xf>
    <xf numFmtId="0" fontId="2" fillId="3" borderId="22"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9" fillId="0" borderId="18"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9" fillId="0" borderId="2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9" fillId="0" borderId="24"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17" fontId="58" fillId="2" borderId="18" xfId="0" applyNumberFormat="1" applyFont="1" applyFill="1" applyBorder="1" applyAlignment="1" applyProtection="1">
      <alignment horizontal="center" vertical="top" wrapText="1"/>
    </xf>
    <xf numFmtId="17" fontId="58" fillId="2" borderId="20" xfId="0" applyNumberFormat="1" applyFont="1" applyFill="1" applyBorder="1" applyAlignment="1" applyProtection="1">
      <alignment horizontal="center" vertical="top" wrapText="1"/>
    </xf>
    <xf numFmtId="0" fontId="19" fillId="3" borderId="0" xfId="0" applyFont="1" applyFill="1" applyBorder="1" applyAlignment="1" applyProtection="1">
      <alignment horizontal="left" vertical="center" wrapText="1"/>
    </xf>
    <xf numFmtId="0" fontId="19" fillId="3" borderId="22"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1" fillId="2" borderId="44"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64" fillId="0" borderId="15" xfId="0" applyFont="1" applyBorder="1" applyAlignment="1">
      <alignment vertical="center" wrapText="1"/>
    </xf>
    <xf numFmtId="0" fontId="64" fillId="0" borderId="27" xfId="0" applyFont="1" applyBorder="1" applyAlignment="1">
      <alignment vertical="center" wrapText="1"/>
    </xf>
    <xf numFmtId="0" fontId="111" fillId="0" borderId="15" xfId="0" applyFont="1" applyBorder="1" applyAlignment="1">
      <alignment horizontal="center" vertical="center" wrapText="1"/>
    </xf>
    <xf numFmtId="0" fontId="111" fillId="0" borderId="26" xfId="0" applyFont="1" applyBorder="1" applyAlignment="1">
      <alignment horizontal="center" vertical="center" wrapText="1"/>
    </xf>
    <xf numFmtId="0" fontId="111" fillId="0" borderId="27" xfId="0" applyFont="1" applyBorder="1" applyAlignment="1">
      <alignment horizontal="center" vertical="center" wrapText="1"/>
    </xf>
    <xf numFmtId="0" fontId="115" fillId="0" borderId="15" xfId="0" applyFont="1" applyBorder="1" applyAlignment="1">
      <alignment vertical="center" wrapText="1"/>
    </xf>
    <xf numFmtId="0" fontId="115" fillId="0" borderId="27" xfId="0" applyFont="1" applyBorder="1" applyAlignment="1">
      <alignment vertical="center" wrapText="1"/>
    </xf>
    <xf numFmtId="0" fontId="105" fillId="0" borderId="15" xfId="0" applyFont="1" applyBorder="1" applyAlignment="1">
      <alignment vertical="center" wrapText="1"/>
    </xf>
    <xf numFmtId="0" fontId="105" fillId="0" borderId="26" xfId="0" applyFont="1" applyBorder="1" applyAlignment="1">
      <alignment vertical="center" wrapText="1"/>
    </xf>
    <xf numFmtId="0" fontId="105" fillId="0" borderId="27" xfId="0" applyFont="1" applyBorder="1" applyAlignment="1">
      <alignment vertical="center" wrapText="1"/>
    </xf>
    <xf numFmtId="0" fontId="103" fillId="0" borderId="15" xfId="0" applyFont="1" applyBorder="1" applyAlignment="1">
      <alignment horizontal="center" vertical="center" wrapText="1"/>
    </xf>
    <xf numFmtId="0" fontId="103" fillId="0" borderId="26" xfId="0" applyFont="1" applyBorder="1" applyAlignment="1">
      <alignment horizontal="center" vertical="center" wrapText="1"/>
    </xf>
    <xf numFmtId="0" fontId="103" fillId="0" borderId="27" xfId="0" applyFont="1" applyBorder="1" applyAlignment="1">
      <alignment horizontal="center" vertical="center" wrapText="1"/>
    </xf>
    <xf numFmtId="0" fontId="109" fillId="0" borderId="15" xfId="0" applyFont="1" applyBorder="1" applyAlignment="1">
      <alignment vertical="center" wrapText="1"/>
    </xf>
    <xf numFmtId="0" fontId="109" fillId="0" borderId="26" xfId="0" applyFont="1" applyBorder="1" applyAlignment="1">
      <alignment vertical="center" wrapText="1"/>
    </xf>
    <xf numFmtId="0" fontId="109" fillId="0" borderId="27" xfId="0" applyFont="1" applyBorder="1" applyAlignment="1">
      <alignment vertical="center" wrapText="1"/>
    </xf>
    <xf numFmtId="0" fontId="115" fillId="0" borderId="15" xfId="0" applyFont="1" applyBorder="1" applyAlignment="1">
      <alignment vertical="top" wrapText="1"/>
    </xf>
    <xf numFmtId="0" fontId="115" fillId="0" borderId="26" xfId="0" applyFont="1" applyBorder="1" applyAlignment="1">
      <alignment vertical="top" wrapText="1"/>
    </xf>
    <xf numFmtId="0" fontId="115" fillId="0" borderId="27" xfId="0" applyFont="1" applyBorder="1" applyAlignment="1">
      <alignment vertical="top" wrapText="1"/>
    </xf>
    <xf numFmtId="0" fontId="80" fillId="0" borderId="15" xfId="0" applyFont="1" applyBorder="1" applyAlignment="1">
      <alignment vertical="center" wrapText="1"/>
    </xf>
    <xf numFmtId="0" fontId="80" fillId="0" borderId="26" xfId="0" applyFont="1" applyBorder="1" applyAlignment="1">
      <alignment vertical="center" wrapText="1"/>
    </xf>
    <xf numFmtId="0" fontId="80" fillId="0" borderId="27" xfId="0" applyFont="1" applyBorder="1" applyAlignment="1">
      <alignment vertical="center" wrapText="1"/>
    </xf>
    <xf numFmtId="0" fontId="83" fillId="0" borderId="15" xfId="0" applyFont="1" applyBorder="1" applyAlignment="1">
      <alignment vertical="center" wrapText="1"/>
    </xf>
    <xf numFmtId="0" fontId="83" fillId="0" borderId="27" xfId="0" applyFont="1" applyBorder="1" applyAlignment="1">
      <alignment vertical="center" wrapText="1"/>
    </xf>
    <xf numFmtId="0" fontId="94" fillId="0" borderId="15" xfId="0" applyFont="1" applyBorder="1" applyAlignment="1">
      <alignment vertical="center" wrapText="1"/>
    </xf>
    <xf numFmtId="0" fontId="94" fillId="0" borderId="26" xfId="0" applyFont="1" applyBorder="1" applyAlignment="1">
      <alignment vertical="center" wrapText="1"/>
    </xf>
    <xf numFmtId="0" fontId="94" fillId="0" borderId="27" xfId="0" applyFont="1" applyBorder="1" applyAlignment="1">
      <alignment vertical="center" wrapText="1"/>
    </xf>
    <xf numFmtId="0" fontId="67" fillId="0" borderId="15" xfId="0" applyFont="1" applyBorder="1" applyAlignment="1">
      <alignment vertical="top" wrapText="1"/>
    </xf>
    <xf numFmtId="0" fontId="67" fillId="0" borderId="26" xfId="0" applyFont="1" applyBorder="1" applyAlignment="1">
      <alignment vertical="top" wrapText="1"/>
    </xf>
    <xf numFmtId="0" fontId="67" fillId="0" borderId="27" xfId="0" applyFont="1" applyBorder="1" applyAlignment="1">
      <alignment vertical="top" wrapText="1"/>
    </xf>
    <xf numFmtId="0" fontId="123" fillId="0" borderId="15" xfId="0" applyFont="1" applyBorder="1" applyAlignment="1">
      <alignment vertical="top" wrapText="1"/>
    </xf>
    <xf numFmtId="0" fontId="123" fillId="0" borderId="26" xfId="0" applyFont="1" applyBorder="1" applyAlignment="1">
      <alignment vertical="top" wrapText="1"/>
    </xf>
    <xf numFmtId="0" fontId="123" fillId="0" borderId="27" xfId="0" applyFont="1" applyBorder="1" applyAlignment="1">
      <alignment vertical="top" wrapText="1"/>
    </xf>
    <xf numFmtId="0" fontId="94" fillId="0" borderId="15" xfId="0" applyFont="1" applyBorder="1" applyAlignment="1">
      <alignment vertical="top" wrapText="1"/>
    </xf>
    <xf numFmtId="0" fontId="94" fillId="0" borderId="26" xfId="0" applyFont="1" applyBorder="1" applyAlignment="1">
      <alignment vertical="top" wrapText="1"/>
    </xf>
    <xf numFmtId="0" fontId="130" fillId="0" borderId="15" xfId="0" applyFont="1" applyBorder="1" applyAlignment="1">
      <alignment vertical="center" wrapText="1"/>
    </xf>
    <xf numFmtId="0" fontId="130" fillId="0" borderId="26" xfId="0" applyFont="1" applyBorder="1" applyAlignment="1">
      <alignment vertical="center" wrapText="1"/>
    </xf>
    <xf numFmtId="0" fontId="130" fillId="0" borderId="27" xfId="0" applyFont="1" applyBorder="1" applyAlignment="1">
      <alignment vertical="center" wrapText="1"/>
    </xf>
    <xf numFmtId="0" fontId="133" fillId="0" borderId="15" xfId="0" applyFont="1" applyBorder="1" applyAlignment="1">
      <alignment vertical="center" wrapText="1"/>
    </xf>
    <xf numFmtId="0" fontId="133" fillId="0" borderId="26" xfId="0" applyFont="1" applyBorder="1" applyAlignment="1">
      <alignment vertical="center" wrapText="1"/>
    </xf>
    <xf numFmtId="0" fontId="133" fillId="0" borderId="27" xfId="0" applyFont="1" applyBorder="1" applyAlignment="1">
      <alignment vertical="center" wrapText="1"/>
    </xf>
    <xf numFmtId="0" fontId="126" fillId="0" borderId="15" xfId="0" applyFont="1" applyBorder="1" applyAlignment="1">
      <alignment horizontal="center" vertical="center" wrapText="1"/>
    </xf>
    <xf numFmtId="0" fontId="126" fillId="0" borderId="26" xfId="0" applyFont="1" applyBorder="1" applyAlignment="1">
      <alignment horizontal="center" vertical="center" wrapText="1"/>
    </xf>
    <xf numFmtId="0" fontId="126" fillId="0" borderId="27" xfId="0" applyFont="1" applyBorder="1" applyAlignment="1">
      <alignment horizontal="center" vertical="center" wrapText="1"/>
    </xf>
    <xf numFmtId="0" fontId="71" fillId="0" borderId="26" xfId="0" applyFont="1" applyBorder="1" applyAlignment="1">
      <alignment horizontal="center" vertical="center" wrapText="1"/>
    </xf>
    <xf numFmtId="0" fontId="125" fillId="0" borderId="15" xfId="0" applyFont="1" applyBorder="1" applyAlignment="1">
      <alignment horizontal="center" vertical="center" wrapText="1"/>
    </xf>
    <xf numFmtId="0" fontId="125" fillId="0" borderId="26" xfId="0" applyFont="1" applyBorder="1" applyAlignment="1">
      <alignment horizontal="center" vertical="center" wrapText="1"/>
    </xf>
    <xf numFmtId="0" fontId="125" fillId="0" borderId="27" xfId="0" applyFont="1" applyBorder="1" applyAlignment="1">
      <alignment horizontal="center" vertical="center" wrapText="1"/>
    </xf>
    <xf numFmtId="0" fontId="126" fillId="0" borderId="26" xfId="0" applyFont="1" applyBorder="1" applyAlignment="1">
      <alignment horizontal="center" vertical="top" wrapText="1"/>
    </xf>
    <xf numFmtId="0" fontId="126" fillId="0" borderId="27" xfId="0" applyFont="1" applyBorder="1" applyAlignment="1">
      <alignment horizontal="center" vertical="top" wrapText="1"/>
    </xf>
    <xf numFmtId="0" fontId="125" fillId="0" borderId="15" xfId="0" applyFont="1" applyBorder="1" applyAlignment="1">
      <alignment horizontal="center" vertical="top" wrapText="1"/>
    </xf>
    <xf numFmtId="0" fontId="125" fillId="0" borderId="26" xfId="0" applyFont="1" applyBorder="1" applyAlignment="1">
      <alignment horizontal="center" vertical="top" wrapText="1"/>
    </xf>
    <xf numFmtId="0" fontId="125" fillId="0" borderId="27" xfId="0" applyFont="1" applyBorder="1" applyAlignment="1">
      <alignment horizontal="center" vertical="top" wrapText="1"/>
    </xf>
    <xf numFmtId="0" fontId="123" fillId="0" borderId="15" xfId="0" applyFont="1" applyBorder="1" applyAlignment="1">
      <alignment horizontal="center" vertical="center" wrapText="1"/>
    </xf>
    <xf numFmtId="0" fontId="123" fillId="0" borderId="26" xfId="0" applyFont="1" applyBorder="1" applyAlignment="1">
      <alignment horizontal="center" vertical="center" wrapText="1"/>
    </xf>
    <xf numFmtId="0" fontId="123" fillId="0" borderId="27" xfId="0" applyFont="1" applyBorder="1" applyAlignment="1">
      <alignment horizontal="center" vertical="center" wrapText="1"/>
    </xf>
    <xf numFmtId="0" fontId="94" fillId="0" borderId="26" xfId="0" applyFont="1" applyBorder="1" applyAlignment="1">
      <alignment horizontal="center" vertical="center" wrapText="1"/>
    </xf>
    <xf numFmtId="0" fontId="94" fillId="0" borderId="27" xfId="0" applyFont="1" applyBorder="1" applyAlignment="1">
      <alignment horizontal="center" vertical="center" wrapText="1"/>
    </xf>
    <xf numFmtId="0" fontId="128" fillId="0" borderId="15" xfId="0" applyFont="1" applyBorder="1" applyAlignment="1">
      <alignment horizontal="center" vertical="center" wrapText="1"/>
    </xf>
    <xf numFmtId="0" fontId="128" fillId="0" borderId="27" xfId="0" applyFont="1" applyBorder="1" applyAlignment="1">
      <alignment horizontal="center" vertical="center" wrapText="1"/>
    </xf>
    <xf numFmtId="0" fontId="68" fillId="0" borderId="44" xfId="0" applyFont="1" applyBorder="1" applyAlignment="1">
      <alignment vertical="center" wrapText="1"/>
    </xf>
    <xf numFmtId="0" fontId="68" fillId="0" borderId="16" xfId="0" applyFont="1" applyBorder="1" applyAlignment="1">
      <alignment vertical="center" wrapText="1"/>
    </xf>
    <xf numFmtId="0" fontId="68" fillId="0" borderId="30" xfId="0" applyFont="1" applyBorder="1" applyAlignment="1">
      <alignment vertical="center" wrapText="1"/>
    </xf>
    <xf numFmtId="0" fontId="231" fillId="0" borderId="15" xfId="0" applyFont="1" applyBorder="1" applyAlignment="1">
      <alignment horizontal="center" vertical="center" wrapText="1"/>
    </xf>
    <xf numFmtId="0" fontId="231" fillId="0" borderId="26" xfId="0" applyFont="1" applyBorder="1" applyAlignment="1">
      <alignment horizontal="center" vertical="center" wrapText="1"/>
    </xf>
    <xf numFmtId="0" fontId="83" fillId="0" borderId="26" xfId="0" applyFont="1" applyBorder="1" applyAlignment="1">
      <alignment vertical="center" wrapText="1"/>
    </xf>
    <xf numFmtId="0" fontId="80" fillId="0" borderId="15" xfId="0" applyFont="1" applyBorder="1" applyAlignment="1">
      <alignment vertical="top" wrapText="1"/>
    </xf>
    <xf numFmtId="0" fontId="80" fillId="0" borderId="26" xfId="0" applyFont="1" applyBorder="1" applyAlignment="1">
      <alignment vertical="top" wrapText="1"/>
    </xf>
    <xf numFmtId="0" fontId="80" fillId="0" borderId="27" xfId="0" applyFont="1" applyBorder="1" applyAlignment="1">
      <alignment vertical="top" wrapText="1"/>
    </xf>
    <xf numFmtId="0" fontId="83" fillId="0" borderId="15" xfId="0" applyFont="1" applyBorder="1" applyAlignment="1">
      <alignment vertical="top" wrapText="1"/>
    </xf>
    <xf numFmtId="0" fontId="83" fillId="0" borderId="27" xfId="0" applyFont="1" applyBorder="1" applyAlignment="1">
      <alignment vertical="top" wrapText="1"/>
    </xf>
    <xf numFmtId="0" fontId="85" fillId="0" borderId="15" xfId="0" applyFont="1" applyBorder="1" applyAlignment="1">
      <alignment horizontal="center" vertical="center" wrapText="1"/>
    </xf>
    <xf numFmtId="0" fontId="85" fillId="0" borderId="26" xfId="0" applyFont="1" applyBorder="1" applyAlignment="1">
      <alignment horizontal="center" vertical="center" wrapText="1"/>
    </xf>
    <xf numFmtId="0" fontId="85" fillId="0" borderId="27" xfId="0" applyFont="1" applyBorder="1" applyAlignment="1">
      <alignment horizontal="center" vertical="center" wrapText="1"/>
    </xf>
    <xf numFmtId="0" fontId="79" fillId="0" borderId="15" xfId="0" applyFont="1" applyBorder="1" applyAlignment="1">
      <alignment horizontal="center" vertical="center" wrapText="1"/>
    </xf>
    <xf numFmtId="0" fontId="79" fillId="0" borderId="26" xfId="0" applyFont="1" applyBorder="1" applyAlignment="1">
      <alignment horizontal="center" vertical="center" wrapText="1"/>
    </xf>
    <xf numFmtId="0" fontId="79" fillId="0" borderId="27" xfId="0" applyFont="1" applyBorder="1" applyAlignment="1">
      <alignment horizontal="center" vertical="center" wrapText="1"/>
    </xf>
    <xf numFmtId="0" fontId="71" fillId="0" borderId="15" xfId="0" applyFont="1" applyBorder="1" applyAlignment="1">
      <alignment horizontal="center" vertical="top" wrapText="1"/>
    </xf>
    <xf numFmtId="0" fontId="71" fillId="0" borderId="26" xfId="0" applyFont="1" applyBorder="1" applyAlignment="1">
      <alignment horizontal="center" vertical="top" wrapText="1"/>
    </xf>
    <xf numFmtId="0" fontId="67" fillId="0" borderId="15" xfId="0" applyFont="1" applyBorder="1" applyAlignment="1">
      <alignment horizontal="left" vertical="top" wrapText="1"/>
    </xf>
    <xf numFmtId="0" fontId="67" fillId="0" borderId="26" xfId="0" applyFont="1" applyBorder="1" applyAlignment="1">
      <alignment horizontal="left" vertical="top" wrapText="1"/>
    </xf>
    <xf numFmtId="0" fontId="117" fillId="0" borderId="15" xfId="0" applyFont="1" applyBorder="1" applyAlignment="1">
      <alignment horizontal="center" vertical="center" wrapText="1"/>
    </xf>
    <xf numFmtId="0" fontId="117" fillId="0" borderId="26" xfId="0" applyFont="1" applyBorder="1" applyAlignment="1">
      <alignment horizontal="center" vertical="center" wrapText="1"/>
    </xf>
    <xf numFmtId="0" fontId="117" fillId="0" borderId="27" xfId="0" applyFont="1" applyBorder="1" applyAlignment="1">
      <alignment horizontal="center" vertical="center" wrapText="1"/>
    </xf>
    <xf numFmtId="0" fontId="235" fillId="0" borderId="15" xfId="0" applyFont="1" applyBorder="1" applyAlignment="1">
      <alignment horizontal="center" vertical="center" wrapText="1"/>
    </xf>
    <xf numFmtId="0" fontId="235" fillId="0" borderId="26" xfId="0" applyFont="1" applyBorder="1" applyAlignment="1">
      <alignment horizontal="center" vertical="center" wrapText="1"/>
    </xf>
    <xf numFmtId="0" fontId="235" fillId="0" borderId="27" xfId="0" applyFont="1" applyBorder="1" applyAlignment="1">
      <alignment horizontal="center" vertical="center" wrapText="1"/>
    </xf>
    <xf numFmtId="0" fontId="35" fillId="4" borderId="1" xfId="0" applyFont="1" applyFill="1" applyBorder="1" applyAlignment="1">
      <alignment horizontal="center"/>
    </xf>
    <xf numFmtId="0" fontId="27" fillId="0" borderId="44" xfId="0" applyFont="1" applyFill="1" applyBorder="1" applyAlignment="1">
      <alignment horizontal="center"/>
    </xf>
    <xf numFmtId="0" fontId="27" fillId="0" borderId="55" xfId="0" applyFont="1" applyFill="1" applyBorder="1" applyAlignment="1">
      <alignment horizontal="center"/>
    </xf>
    <xf numFmtId="0" fontId="30" fillId="3" borderId="24" xfId="0" applyFont="1" applyFill="1" applyBorder="1"/>
    <xf numFmtId="0" fontId="50" fillId="4" borderId="1" xfId="0" applyFont="1" applyFill="1" applyBorder="1" applyAlignment="1">
      <alignment horizontal="center"/>
    </xf>
    <xf numFmtId="0" fontId="42" fillId="11" borderId="40" xfId="0" applyFont="1" applyFill="1" applyBorder="1" applyAlignment="1" applyProtection="1">
      <alignment horizontal="center" vertical="center"/>
    </xf>
    <xf numFmtId="0" fontId="42" fillId="11" borderId="51" xfId="0" applyFont="1" applyFill="1" applyBorder="1" applyAlignment="1" applyProtection="1">
      <alignment horizontal="center" vertical="center"/>
    </xf>
    <xf numFmtId="0" fontId="39" fillId="12" borderId="29" xfId="4" applyFill="1" applyBorder="1" applyAlignment="1" applyProtection="1">
      <alignment horizontal="center"/>
      <protection locked="0"/>
    </xf>
    <xf numFmtId="0" fontId="39" fillId="12" borderId="54" xfId="4" applyFill="1" applyBorder="1" applyAlignment="1" applyProtection="1">
      <alignment horizontal="center"/>
      <protection locked="0"/>
    </xf>
    <xf numFmtId="0" fontId="42" fillId="11" borderId="29" xfId="0" applyFont="1" applyFill="1" applyBorder="1" applyAlignment="1" applyProtection="1">
      <alignment horizontal="center" vertical="center" wrapText="1"/>
    </xf>
    <xf numFmtId="0" fontId="42" fillId="11" borderId="57" xfId="0" applyFont="1" applyFill="1" applyBorder="1" applyAlignment="1" applyProtection="1">
      <alignment horizontal="center" vertical="center" wrapText="1"/>
    </xf>
    <xf numFmtId="0" fontId="47" fillId="12" borderId="29"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7" xfId="0" applyFill="1" applyBorder="1" applyAlignment="1" applyProtection="1">
      <alignment horizontal="center" vertical="center"/>
    </xf>
    <xf numFmtId="0" fontId="39" fillId="12" borderId="39" xfId="4" applyFill="1" applyBorder="1" applyAlignment="1" applyProtection="1">
      <alignment horizontal="center" vertical="center"/>
      <protection locked="0"/>
    </xf>
    <xf numFmtId="0" fontId="39" fillId="12" borderId="61" xfId="4" applyFill="1" applyBorder="1" applyAlignment="1" applyProtection="1">
      <alignment horizontal="center" vertical="center"/>
      <protection locked="0"/>
    </xf>
    <xf numFmtId="0" fontId="39" fillId="12" borderId="36" xfId="4" applyFill="1" applyBorder="1" applyAlignment="1" applyProtection="1">
      <alignment horizontal="center" vertical="center"/>
      <protection locked="0"/>
    </xf>
    <xf numFmtId="0" fontId="39" fillId="12" borderId="45" xfId="4" applyFill="1" applyBorder="1" applyAlignment="1" applyProtection="1">
      <alignment horizontal="center" vertical="center"/>
      <protection locked="0"/>
    </xf>
    <xf numFmtId="10" fontId="39" fillId="12" borderId="29" xfId="4" applyNumberFormat="1" applyFill="1" applyBorder="1" applyAlignment="1" applyProtection="1">
      <alignment horizontal="center" vertical="center"/>
      <protection locked="0"/>
    </xf>
    <xf numFmtId="10" fontId="39" fillId="12" borderId="57" xfId="4" applyNumberFormat="1" applyFill="1" applyBorder="1" applyAlignment="1" applyProtection="1">
      <alignment horizontal="center" vertical="center"/>
      <protection locked="0"/>
    </xf>
    <xf numFmtId="0" fontId="28" fillId="3" borderId="19" xfId="0" applyFont="1" applyFill="1" applyBorder="1" applyAlignment="1">
      <alignment horizontal="center" vertical="center"/>
    </xf>
    <xf numFmtId="0" fontId="17" fillId="3" borderId="18" xfId="0" applyFont="1" applyFill="1" applyBorder="1" applyAlignment="1">
      <alignment horizontal="center" vertical="top" wrapText="1"/>
    </xf>
    <xf numFmtId="0" fontId="17" fillId="3" borderId="19" xfId="0" applyFont="1" applyFill="1" applyBorder="1" applyAlignment="1">
      <alignment horizontal="center" vertical="top" wrapText="1"/>
    </xf>
    <xf numFmtId="0" fontId="24" fillId="3" borderId="19" xfId="0" applyFont="1" applyFill="1" applyBorder="1" applyAlignment="1">
      <alignment horizontal="center" vertical="top" wrapText="1"/>
    </xf>
    <xf numFmtId="0" fontId="22" fillId="3" borderId="23" xfId="1" applyFill="1" applyBorder="1" applyAlignment="1" applyProtection="1">
      <alignment horizontal="center" vertical="top" wrapText="1"/>
    </xf>
    <xf numFmtId="0" fontId="22" fillId="3" borderId="24" xfId="1" applyFill="1" applyBorder="1" applyAlignment="1" applyProtection="1">
      <alignment horizontal="center" vertical="top" wrapText="1"/>
    </xf>
    <xf numFmtId="0" fontId="36" fillId="2" borderId="29" xfId="0" applyFont="1" applyFill="1" applyBorder="1" applyAlignment="1">
      <alignment horizontal="center" vertical="center"/>
    </xf>
    <xf numFmtId="0" fontId="36" fillId="2" borderId="53" xfId="0" applyFont="1" applyFill="1" applyBorder="1" applyAlignment="1">
      <alignment horizontal="center" vertical="center"/>
    </xf>
    <xf numFmtId="0" fontId="36" fillId="2" borderId="57"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61" xfId="0" applyBorder="1" applyAlignment="1" applyProtection="1">
      <alignment horizontal="left" vertical="center" wrapText="1"/>
    </xf>
    <xf numFmtId="0" fontId="47" fillId="8" borderId="29" xfId="4" applyFont="1" applyBorder="1" applyAlignment="1" applyProtection="1">
      <alignment horizontal="center" vertical="center"/>
      <protection locked="0"/>
    </xf>
    <xf numFmtId="0" fontId="47" fillId="8" borderId="57" xfId="4" applyFont="1" applyBorder="1" applyAlignment="1" applyProtection="1">
      <alignment horizontal="center" vertical="center"/>
      <protection locked="0"/>
    </xf>
    <xf numFmtId="0" fontId="42" fillId="11" borderId="50" xfId="0" applyFont="1" applyFill="1" applyBorder="1" applyAlignment="1" applyProtection="1">
      <alignment horizontal="center" vertical="center"/>
    </xf>
    <xf numFmtId="0" fontId="39" fillId="8" borderId="29" xfId="4" applyBorder="1" applyAlignment="1" applyProtection="1">
      <alignment horizontal="left" vertical="center" wrapText="1"/>
      <protection locked="0"/>
    </xf>
    <xf numFmtId="0" fontId="39" fillId="8" borderId="53" xfId="4" applyBorder="1" applyAlignment="1" applyProtection="1">
      <alignment horizontal="left" vertical="center" wrapText="1"/>
      <protection locked="0"/>
    </xf>
    <xf numFmtId="0" fontId="39" fillId="8" borderId="54" xfId="4" applyBorder="1" applyAlignment="1" applyProtection="1">
      <alignment horizontal="left" vertical="center" wrapText="1"/>
      <protection locked="0"/>
    </xf>
    <xf numFmtId="0" fontId="39" fillId="12" borderId="29" xfId="4" applyFill="1" applyBorder="1" applyAlignment="1" applyProtection="1">
      <alignment horizontal="left" vertical="center" wrapText="1"/>
      <protection locked="0"/>
    </xf>
    <xf numFmtId="0" fontId="39" fillId="12" borderId="53" xfId="4" applyFill="1" applyBorder="1" applyAlignment="1" applyProtection="1">
      <alignment horizontal="left" vertical="center" wrapText="1"/>
      <protection locked="0"/>
    </xf>
    <xf numFmtId="0" fontId="39"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0" fillId="10" borderId="44"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39" fillId="8" borderId="29" xfId="4" applyBorder="1" applyAlignment="1" applyProtection="1">
      <alignment horizontal="center" vertical="center" wrapText="1"/>
      <protection locked="0"/>
    </xf>
    <xf numFmtId="0" fontId="39" fillId="8" borderId="54" xfId="4" applyBorder="1" applyAlignment="1" applyProtection="1">
      <alignment horizontal="center" vertical="center" wrapText="1"/>
      <protection locked="0"/>
    </xf>
    <xf numFmtId="0" fontId="39" fillId="8" borderId="39" xfId="4" applyBorder="1" applyAlignment="1" applyProtection="1">
      <alignment horizontal="center" vertical="center"/>
      <protection locked="0"/>
    </xf>
    <xf numFmtId="0" fontId="39" fillId="8" borderId="61" xfId="4" applyBorder="1" applyAlignment="1" applyProtection="1">
      <alignment horizontal="center" vertical="center"/>
      <protection locked="0"/>
    </xf>
    <xf numFmtId="0" fontId="39" fillId="9" borderId="39" xfId="4" applyFill="1" applyBorder="1" applyAlignment="1" applyProtection="1">
      <alignment horizontal="center" vertical="center"/>
      <protection locked="0"/>
    </xf>
    <xf numFmtId="0" fontId="39" fillId="9" borderId="61" xfId="4" applyFill="1" applyBorder="1" applyAlignment="1" applyProtection="1">
      <alignment horizontal="center" vertical="center"/>
      <protection locked="0"/>
    </xf>
    <xf numFmtId="0" fontId="39" fillId="8" borderId="36" xfId="4" applyBorder="1" applyAlignment="1" applyProtection="1">
      <alignment horizontal="center" vertical="center"/>
      <protection locked="0"/>
    </xf>
    <xf numFmtId="0" fontId="39" fillId="8" borderId="45"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2" fillId="11" borderId="60" xfId="0" applyFont="1" applyFill="1" applyBorder="1" applyAlignment="1" applyProtection="1">
      <alignment horizontal="center" vertical="center"/>
    </xf>
    <xf numFmtId="0" fontId="42" fillId="11" borderId="49" xfId="0" applyFont="1" applyFill="1" applyBorder="1" applyAlignment="1" applyProtection="1">
      <alignment horizontal="center" vertical="center"/>
    </xf>
    <xf numFmtId="0" fontId="39" fillId="8" borderId="29" xfId="4" applyBorder="1" applyAlignment="1" applyProtection="1">
      <alignment horizontal="center" vertical="center"/>
      <protection locked="0"/>
    </xf>
    <xf numFmtId="0" fontId="39" fillId="8" borderId="57" xfId="4" applyBorder="1" applyAlignment="1" applyProtection="1">
      <alignment horizontal="center" vertical="center"/>
      <protection locked="0"/>
    </xf>
    <xf numFmtId="0" fontId="39" fillId="12" borderId="29" xfId="4" applyFill="1"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39"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9" fillId="12" borderId="29" xfId="4" applyFill="1" applyBorder="1" applyAlignment="1" applyProtection="1">
      <alignment horizontal="center" vertical="center" wrapText="1"/>
      <protection locked="0"/>
    </xf>
    <xf numFmtId="0" fontId="39" fillId="12" borderId="54" xfId="4" applyFill="1" applyBorder="1" applyAlignment="1" applyProtection="1">
      <alignment horizontal="center" vertical="center" wrapText="1"/>
      <protection locked="0"/>
    </xf>
    <xf numFmtId="0" fontId="42" fillId="11" borderId="54" xfId="0" applyFont="1" applyFill="1" applyBorder="1" applyAlignment="1" applyProtection="1">
      <alignment horizontal="center" vertical="center" wrapText="1"/>
    </xf>
    <xf numFmtId="0" fontId="0" fillId="10" borderId="58" xfId="0" applyFill="1" applyBorder="1" applyAlignment="1" applyProtection="1">
      <alignment horizontal="left" vertical="center" wrapText="1"/>
    </xf>
    <xf numFmtId="0" fontId="39" fillId="8" borderId="29" xfId="4" applyBorder="1" applyAlignment="1" applyProtection="1">
      <alignment horizontal="center"/>
      <protection locked="0"/>
    </xf>
    <xf numFmtId="0" fontId="39" fillId="8" borderId="54" xfId="4" applyBorder="1" applyAlignment="1" applyProtection="1">
      <alignment horizontal="center"/>
      <protection locked="0"/>
    </xf>
    <xf numFmtId="0" fontId="39" fillId="12" borderId="53" xfId="4" applyFill="1" applyBorder="1" applyAlignment="1" applyProtection="1">
      <alignment horizontal="center" vertical="center"/>
      <protection locked="0"/>
    </xf>
    <xf numFmtId="0" fontId="39" fillId="12" borderId="54" xfId="4" applyFill="1" applyBorder="1" applyAlignment="1" applyProtection="1">
      <alignment horizontal="center" vertical="center"/>
      <protection locked="0"/>
    </xf>
    <xf numFmtId="0" fontId="39" fillId="12" borderId="52" xfId="4" applyFill="1" applyBorder="1" applyAlignment="1" applyProtection="1">
      <alignment horizontal="center" vertical="center" wrapText="1"/>
      <protection locked="0"/>
    </xf>
    <xf numFmtId="0" fontId="39" fillId="12" borderId="57" xfId="4" applyFill="1" applyBorder="1" applyAlignment="1" applyProtection="1">
      <alignment horizontal="center" vertical="center" wrapText="1"/>
      <protection locked="0"/>
    </xf>
    <xf numFmtId="0" fontId="42" fillId="11" borderId="53" xfId="0" applyFont="1" applyFill="1" applyBorder="1" applyAlignment="1" applyProtection="1">
      <alignment horizontal="center" vertical="center" wrapText="1"/>
    </xf>
    <xf numFmtId="0" fontId="39" fillId="8" borderId="53" xfId="4" applyBorder="1" applyAlignment="1" applyProtection="1">
      <alignment horizontal="center" vertical="center"/>
      <protection locked="0"/>
    </xf>
    <xf numFmtId="10" fontId="39" fillId="8" borderId="29" xfId="4" applyNumberFormat="1" applyBorder="1" applyAlignment="1" applyProtection="1">
      <alignment horizontal="center" vertical="center" wrapText="1"/>
      <protection locked="0"/>
    </xf>
    <xf numFmtId="10" fontId="39" fillId="8" borderId="57" xfId="4" applyNumberFormat="1" applyBorder="1" applyAlignment="1" applyProtection="1">
      <alignment horizontal="center" vertical="center" wrapText="1"/>
      <protection locked="0"/>
    </xf>
    <xf numFmtId="0" fontId="39" fillId="8" borderId="53" xfId="4" applyBorder="1" applyAlignment="1" applyProtection="1">
      <alignment horizontal="center" vertical="center" wrapText="1"/>
      <protection locked="0"/>
    </xf>
    <xf numFmtId="9" fontId="39" fillId="12" borderId="52" xfId="4" applyNumberFormat="1" applyFill="1" applyBorder="1" applyAlignment="1" applyProtection="1">
      <alignment horizontal="center" vertical="center" wrapText="1"/>
      <protection locked="0"/>
    </xf>
    <xf numFmtId="0" fontId="42" fillId="11" borderId="40" xfId="0" applyFont="1" applyFill="1" applyBorder="1" applyAlignment="1" applyProtection="1">
      <alignment horizontal="center" vertical="center" wrapText="1"/>
    </xf>
    <xf numFmtId="0" fontId="42" fillId="11" borderId="60" xfId="0" applyFont="1" applyFill="1" applyBorder="1" applyAlignment="1" applyProtection="1">
      <alignment horizontal="center" vertical="center" wrapText="1"/>
    </xf>
    <xf numFmtId="0" fontId="42" fillId="11" borderId="49"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39" fillId="12" borderId="39" xfId="4" applyFill="1" applyBorder="1" applyAlignment="1" applyProtection="1">
      <alignment horizontal="center" wrapText="1"/>
      <protection locked="0"/>
    </xf>
    <xf numFmtId="0" fontId="39" fillId="12" borderId="61" xfId="4" applyFill="1" applyBorder="1" applyAlignment="1" applyProtection="1">
      <alignment horizontal="center" wrapText="1"/>
      <protection locked="0"/>
    </xf>
    <xf numFmtId="0" fontId="39" fillId="12" borderId="36" xfId="4" applyFill="1" applyBorder="1" applyAlignment="1" applyProtection="1">
      <alignment horizontal="center" wrapText="1"/>
      <protection locked="0"/>
    </xf>
    <xf numFmtId="0" fontId="39" fillId="12" borderId="45" xfId="4" applyFill="1" applyBorder="1" applyAlignment="1" applyProtection="1">
      <alignment horizontal="center" wrapText="1"/>
      <protection locked="0"/>
    </xf>
    <xf numFmtId="0" fontId="39" fillId="8" borderId="39" xfId="4" applyBorder="1" applyAlignment="1" applyProtection="1">
      <alignment horizontal="center" wrapText="1"/>
      <protection locked="0"/>
    </xf>
    <xf numFmtId="0" fontId="39" fillId="8" borderId="61" xfId="4" applyBorder="1" applyAlignment="1" applyProtection="1">
      <alignment horizontal="center" wrapText="1"/>
      <protection locked="0"/>
    </xf>
    <xf numFmtId="0" fontId="39" fillId="8" borderId="36" xfId="4" applyBorder="1" applyAlignment="1" applyProtection="1">
      <alignment horizontal="center" wrapText="1"/>
      <protection locked="0"/>
    </xf>
    <xf numFmtId="0" fontId="39" fillId="8" borderId="45" xfId="4" applyBorder="1" applyAlignment="1" applyProtection="1">
      <alignment horizontal="center" wrapText="1"/>
      <protection locked="0"/>
    </xf>
    <xf numFmtId="0" fontId="47" fillId="8" borderId="29" xfId="4" applyFont="1" applyBorder="1" applyAlignment="1" applyProtection="1">
      <alignment horizontal="center" vertical="center" wrapText="1"/>
      <protection locked="0"/>
    </xf>
    <xf numFmtId="0" fontId="47" fillId="8" borderId="54" xfId="4" applyFont="1" applyBorder="1" applyAlignment="1" applyProtection="1">
      <alignment horizontal="center" vertical="center" wrapText="1"/>
      <protection locked="0"/>
    </xf>
    <xf numFmtId="0" fontId="47" fillId="12" borderId="29" xfId="4" applyFont="1" applyFill="1" applyBorder="1" applyAlignment="1" applyProtection="1">
      <alignment horizontal="center" vertical="center" wrapText="1"/>
      <protection locked="0"/>
    </xf>
    <xf numFmtId="0" fontId="47" fillId="12" borderId="54" xfId="4" applyFont="1" applyFill="1" applyBorder="1" applyAlignment="1" applyProtection="1">
      <alignment horizontal="center" vertical="center" wrapText="1"/>
      <protection locked="0"/>
    </xf>
    <xf numFmtId="0" fontId="47" fillId="12" borderId="39" xfId="4" applyFont="1" applyFill="1" applyBorder="1" applyAlignment="1" applyProtection="1">
      <alignment horizontal="center" vertical="center"/>
      <protection locked="0"/>
    </xf>
    <xf numFmtId="0" fontId="47" fillId="12" borderId="61" xfId="4" applyFont="1" applyFill="1" applyBorder="1" applyAlignment="1" applyProtection="1">
      <alignment horizontal="center" vertical="center"/>
      <protection locked="0"/>
    </xf>
    <xf numFmtId="0" fontId="47" fillId="8" borderId="39" xfId="4" applyFont="1" applyBorder="1" applyAlignment="1" applyProtection="1">
      <alignment horizontal="center" vertical="center"/>
      <protection locked="0"/>
    </xf>
    <xf numFmtId="0" fontId="47" fillId="8" borderId="61" xfId="4" applyFont="1" applyBorder="1" applyAlignment="1" applyProtection="1">
      <alignment horizontal="center" vertical="center"/>
      <protection locked="0"/>
    </xf>
    <xf numFmtId="0" fontId="138" fillId="8" borderId="39" xfId="4" applyFont="1" applyBorder="1" applyAlignment="1" applyProtection="1">
      <alignment horizontal="center" vertical="center"/>
      <protection locked="0"/>
    </xf>
    <xf numFmtId="0" fontId="138" fillId="8" borderId="61" xfId="4" applyFont="1" applyBorder="1" applyAlignment="1" applyProtection="1">
      <alignment horizontal="center" vertical="center"/>
      <protection locked="0"/>
    </xf>
    <xf numFmtId="0" fontId="40" fillId="0" borderId="0" xfId="0" applyFont="1" applyAlignment="1" applyProtection="1">
      <alignment horizontal="left"/>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0" fillId="0" borderId="16" xfId="0" applyBorder="1" applyAlignment="1">
      <alignment horizontal="center" vertical="top"/>
    </xf>
    <xf numFmtId="17" fontId="146" fillId="16" borderId="0" xfId="6" applyNumberFormat="1" applyFont="1" applyFill="1" applyBorder="1" applyAlignment="1">
      <alignment horizontal="center" vertical="top"/>
    </xf>
    <xf numFmtId="0" fontId="146" fillId="16" borderId="0" xfId="6" applyFont="1" applyFill="1" applyBorder="1" applyAlignment="1">
      <alignment horizontal="center" vertical="top"/>
    </xf>
    <xf numFmtId="17" fontId="146" fillId="17" borderId="0" xfId="6" applyNumberFormat="1" applyFont="1" applyFill="1" applyBorder="1" applyAlignment="1">
      <alignment horizontal="center" vertical="top"/>
    </xf>
    <xf numFmtId="0" fontId="146" fillId="17" borderId="0" xfId="6" applyFont="1" applyFill="1" applyBorder="1" applyAlignment="1">
      <alignment horizontal="center" vertical="top"/>
    </xf>
    <xf numFmtId="4" fontId="142" fillId="13" borderId="42" xfId="0" applyNumberFormat="1" applyFont="1" applyFill="1" applyBorder="1" applyAlignment="1">
      <alignment horizontal="left" vertical="top" wrapText="1"/>
    </xf>
    <xf numFmtId="4" fontId="142" fillId="13" borderId="0" xfId="0" applyNumberFormat="1" applyFont="1" applyFill="1" applyBorder="1" applyAlignment="1">
      <alignment horizontal="left" vertical="top"/>
    </xf>
    <xf numFmtId="0" fontId="140" fillId="13" borderId="42" xfId="0" applyFont="1" applyFill="1" applyBorder="1" applyAlignment="1">
      <alignment horizontal="center" vertical="top" wrapText="1"/>
    </xf>
    <xf numFmtId="0" fontId="140" fillId="13" borderId="0" xfId="0" applyFont="1" applyFill="1" applyBorder="1" applyAlignment="1">
      <alignment horizontal="center" vertical="top" wrapText="1"/>
    </xf>
    <xf numFmtId="4" fontId="142" fillId="13" borderId="42" xfId="0" applyNumberFormat="1" applyFont="1" applyFill="1" applyBorder="1" applyAlignment="1">
      <alignment horizontal="left" vertical="top"/>
    </xf>
    <xf numFmtId="17" fontId="146" fillId="16" borderId="42" xfId="0" applyNumberFormat="1" applyFont="1" applyFill="1" applyBorder="1" applyAlignment="1">
      <alignment horizontal="center" vertical="top"/>
    </xf>
    <xf numFmtId="17" fontId="146" fillId="16" borderId="0" xfId="0" applyNumberFormat="1" applyFont="1" applyFill="1" applyBorder="1" applyAlignment="1">
      <alignment horizontal="center" vertical="top"/>
    </xf>
    <xf numFmtId="0" fontId="170" fillId="21" borderId="44" xfId="0" applyFont="1" applyFill="1" applyBorder="1" applyAlignment="1">
      <alignment horizontal="left" vertical="top" wrapText="1"/>
    </xf>
    <xf numFmtId="0" fontId="170" fillId="21" borderId="16" xfId="0" applyFont="1" applyFill="1" applyBorder="1" applyAlignment="1">
      <alignment horizontal="left" vertical="top" wrapText="1"/>
    </xf>
    <xf numFmtId="4" fontId="170" fillId="21" borderId="16" xfId="0" applyNumberFormat="1" applyFont="1" applyFill="1" applyBorder="1" applyAlignment="1">
      <alignment horizontal="center" vertical="top"/>
    </xf>
    <xf numFmtId="0" fontId="170" fillId="21" borderId="44" xfId="6" applyFont="1" applyFill="1" applyBorder="1" applyAlignment="1">
      <alignment horizontal="left" vertical="top" wrapText="1"/>
    </xf>
    <xf numFmtId="0" fontId="170" fillId="21" borderId="16" xfId="6" applyFont="1" applyFill="1" applyBorder="1" applyAlignment="1">
      <alignment horizontal="left" vertical="top" wrapText="1"/>
    </xf>
    <xf numFmtId="4" fontId="170" fillId="21" borderId="16" xfId="6" applyNumberFormat="1" applyFont="1" applyFill="1" applyBorder="1" applyAlignment="1">
      <alignment horizontal="center" vertical="top"/>
    </xf>
    <xf numFmtId="0" fontId="167" fillId="25" borderId="49" xfId="6" applyFont="1" applyFill="1" applyBorder="1" applyAlignment="1">
      <alignment horizontal="left" vertical="center" wrapText="1"/>
    </xf>
    <xf numFmtId="0" fontId="167" fillId="25" borderId="50" xfId="6" applyFont="1" applyFill="1" applyBorder="1" applyAlignment="1">
      <alignment horizontal="left" vertical="center" wrapText="1"/>
    </xf>
    <xf numFmtId="0" fontId="167" fillId="25" borderId="51" xfId="6" applyFont="1" applyFill="1" applyBorder="1" applyAlignment="1">
      <alignment horizontal="left" vertical="center" wrapText="1"/>
    </xf>
    <xf numFmtId="0" fontId="167" fillId="27" borderId="52" xfId="6" applyFont="1" applyFill="1" applyBorder="1" applyAlignment="1">
      <alignment horizontal="left" vertical="top" wrapText="1"/>
    </xf>
    <xf numFmtId="0" fontId="167" fillId="27" borderId="53" xfId="6" applyFont="1" applyFill="1" applyBorder="1" applyAlignment="1">
      <alignment horizontal="left" vertical="top" wrapText="1"/>
    </xf>
    <xf numFmtId="0" fontId="167" fillId="27" borderId="54" xfId="6" applyFont="1" applyFill="1" applyBorder="1" applyAlignment="1">
      <alignment horizontal="left" vertical="top" wrapText="1"/>
    </xf>
    <xf numFmtId="17" fontId="146" fillId="2" borderId="0" xfId="6" applyNumberFormat="1" applyFont="1" applyFill="1" applyBorder="1" applyAlignment="1">
      <alignment horizontal="center" vertical="top"/>
    </xf>
    <xf numFmtId="0" fontId="146" fillId="2" borderId="0" xfId="6" applyFont="1" applyFill="1" applyBorder="1" applyAlignment="1">
      <alignment horizontal="center" vertical="top"/>
    </xf>
    <xf numFmtId="16" fontId="146" fillId="2" borderId="0" xfId="6" applyNumberFormat="1" applyFont="1" applyFill="1" applyBorder="1" applyAlignment="1">
      <alignment horizontal="center" vertical="top"/>
    </xf>
    <xf numFmtId="4" fontId="142" fillId="13" borderId="42" xfId="6" applyNumberFormat="1" applyFont="1" applyFill="1" applyBorder="1" applyAlignment="1">
      <alignment horizontal="left" vertical="top" wrapText="1"/>
    </xf>
    <xf numFmtId="4" fontId="142" fillId="13" borderId="0" xfId="6" applyNumberFormat="1" applyFont="1" applyFill="1" applyBorder="1" applyAlignment="1">
      <alignment horizontal="left" vertical="top"/>
    </xf>
    <xf numFmtId="0" fontId="140" fillId="13" borderId="42" xfId="6" applyFont="1" applyFill="1" applyBorder="1" applyAlignment="1">
      <alignment horizontal="center" vertical="top" wrapText="1"/>
    </xf>
    <xf numFmtId="0" fontId="140" fillId="13" borderId="0" xfId="6" applyFont="1" applyFill="1" applyBorder="1" applyAlignment="1">
      <alignment horizontal="center" vertical="top" wrapText="1"/>
    </xf>
    <xf numFmtId="4" fontId="142" fillId="13" borderId="42" xfId="6" applyNumberFormat="1" applyFont="1" applyFill="1" applyBorder="1" applyAlignment="1">
      <alignment horizontal="left" vertical="top"/>
    </xf>
    <xf numFmtId="0" fontId="167" fillId="20" borderId="52" xfId="0" applyFont="1" applyFill="1" applyBorder="1" applyAlignment="1">
      <alignment horizontal="left" vertical="top" wrapText="1"/>
    </xf>
    <xf numFmtId="0" fontId="167" fillId="20" borderId="53" xfId="0" applyFont="1" applyFill="1" applyBorder="1" applyAlignment="1">
      <alignment horizontal="left" vertical="top" wrapText="1"/>
    </xf>
    <xf numFmtId="0" fontId="167" fillId="20" borderId="54" xfId="0" applyFont="1" applyFill="1" applyBorder="1" applyAlignment="1">
      <alignment horizontal="left" vertical="top" wrapText="1"/>
    </xf>
    <xf numFmtId="0" fontId="162" fillId="14" borderId="29" xfId="0" applyFont="1" applyFill="1" applyBorder="1" applyAlignment="1">
      <alignment horizontal="center" vertical="top" wrapText="1"/>
    </xf>
    <xf numFmtId="0" fontId="162" fillId="14" borderId="53" xfId="0" applyFont="1" applyFill="1" applyBorder="1" applyAlignment="1">
      <alignment horizontal="center" vertical="top" wrapText="1"/>
    </xf>
    <xf numFmtId="0" fontId="162" fillId="14" borderId="57" xfId="0" applyFont="1" applyFill="1" applyBorder="1" applyAlignment="1">
      <alignment horizontal="center" vertical="top" wrapText="1"/>
    </xf>
    <xf numFmtId="0" fontId="162" fillId="13" borderId="29" xfId="0" applyFont="1" applyFill="1" applyBorder="1" applyAlignment="1">
      <alignment horizontal="center" vertical="top" wrapText="1"/>
    </xf>
    <xf numFmtId="0" fontId="162" fillId="13" borderId="53" xfId="0" applyFont="1" applyFill="1" applyBorder="1" applyAlignment="1">
      <alignment horizontal="center" vertical="top" wrapText="1"/>
    </xf>
    <xf numFmtId="0" fontId="162" fillId="13" borderId="57" xfId="0" applyFont="1" applyFill="1" applyBorder="1" applyAlignment="1">
      <alignment horizontal="center" vertical="top" wrapText="1"/>
    </xf>
    <xf numFmtId="0" fontId="167" fillId="20" borderId="21" xfId="0" applyFont="1" applyFill="1" applyBorder="1" applyAlignment="1">
      <alignment horizontal="left" vertical="top" wrapText="1"/>
    </xf>
    <xf numFmtId="0" fontId="167" fillId="20" borderId="0" xfId="0" applyFont="1" applyFill="1" applyBorder="1" applyAlignment="1">
      <alignment horizontal="left" vertical="top" wrapText="1"/>
    </xf>
    <xf numFmtId="0" fontId="167" fillId="20" borderId="22" xfId="0" applyFont="1" applyFill="1" applyBorder="1" applyAlignment="1">
      <alignment horizontal="left" vertical="top" wrapText="1"/>
    </xf>
    <xf numFmtId="0" fontId="162" fillId="13" borderId="28" xfId="0" applyFont="1" applyFill="1" applyBorder="1" applyAlignment="1">
      <alignment horizontal="center" vertical="top" wrapText="1"/>
    </xf>
    <xf numFmtId="0" fontId="162" fillId="13" borderId="68" xfId="0" applyFont="1" applyFill="1" applyBorder="1" applyAlignment="1">
      <alignment horizontal="center" vertical="top" wrapText="1"/>
    </xf>
    <xf numFmtId="0" fontId="162" fillId="13" borderId="62" xfId="0" applyFont="1" applyFill="1" applyBorder="1" applyAlignment="1">
      <alignment horizontal="center" vertical="top" wrapText="1"/>
    </xf>
    <xf numFmtId="17" fontId="146" fillId="17" borderId="11" xfId="0" applyNumberFormat="1" applyFont="1" applyFill="1" applyBorder="1" applyAlignment="1">
      <alignment horizontal="center" vertical="top"/>
    </xf>
    <xf numFmtId="0" fontId="146" fillId="17" borderId="11" xfId="0" applyFont="1" applyFill="1" applyBorder="1" applyAlignment="1">
      <alignment horizontal="center" vertical="top"/>
    </xf>
    <xf numFmtId="17" fontId="146" fillId="16" borderId="11" xfId="0" applyNumberFormat="1" applyFont="1" applyFill="1" applyBorder="1" applyAlignment="1">
      <alignment horizontal="center" vertical="top"/>
    </xf>
    <xf numFmtId="0" fontId="146" fillId="16" borderId="11" xfId="0" applyFont="1" applyFill="1" applyBorder="1" applyAlignment="1">
      <alignment horizontal="center" vertical="top"/>
    </xf>
    <xf numFmtId="0" fontId="0" fillId="0" borderId="24" xfId="0" applyBorder="1" applyAlignment="1">
      <alignment horizontal="center" vertical="top"/>
    </xf>
    <xf numFmtId="0" fontId="167" fillId="19" borderId="52" xfId="0" applyFont="1" applyFill="1" applyBorder="1" applyAlignment="1">
      <alignment horizontal="center" vertical="top" wrapText="1"/>
    </xf>
    <xf numFmtId="0" fontId="167" fillId="19" borderId="53" xfId="0" applyFont="1" applyFill="1" applyBorder="1" applyAlignment="1">
      <alignment horizontal="center" vertical="top" wrapText="1"/>
    </xf>
    <xf numFmtId="0" fontId="167" fillId="19" borderId="54" xfId="0" applyFont="1" applyFill="1" applyBorder="1" applyAlignment="1">
      <alignment horizontal="center" vertical="top" wrapText="1"/>
    </xf>
    <xf numFmtId="0" fontId="155" fillId="20" borderId="52" xfId="0" applyFont="1" applyFill="1" applyBorder="1" applyAlignment="1">
      <alignment horizontal="left" vertical="top" wrapText="1"/>
    </xf>
    <xf numFmtId="0" fontId="155" fillId="20" borderId="53" xfId="0" applyFont="1" applyFill="1" applyBorder="1" applyAlignment="1">
      <alignment horizontal="left" vertical="top" wrapText="1"/>
    </xf>
    <xf numFmtId="0" fontId="155" fillId="20" borderId="54" xfId="0" applyFont="1" applyFill="1" applyBorder="1" applyAlignment="1">
      <alignment horizontal="left" vertical="top" wrapText="1"/>
    </xf>
    <xf numFmtId="17" fontId="146" fillId="17" borderId="0" xfId="0" applyNumberFormat="1" applyFont="1" applyFill="1" applyBorder="1" applyAlignment="1">
      <alignment horizontal="center" vertical="top"/>
    </xf>
    <xf numFmtId="0" fontId="146" fillId="17" borderId="0" xfId="0" applyFont="1" applyFill="1" applyBorder="1" applyAlignment="1">
      <alignment horizontal="center" vertical="top"/>
    </xf>
    <xf numFmtId="0" fontId="146" fillId="16" borderId="0" xfId="0" applyFont="1" applyFill="1" applyBorder="1" applyAlignment="1">
      <alignment horizontal="center" vertical="top"/>
    </xf>
    <xf numFmtId="17" fontId="146" fillId="2" borderId="0" xfId="0" applyNumberFormat="1" applyFont="1" applyFill="1" applyBorder="1" applyAlignment="1">
      <alignment horizontal="center" vertical="top"/>
    </xf>
    <xf numFmtId="0" fontId="146" fillId="2" borderId="0" xfId="0" applyFont="1" applyFill="1" applyBorder="1" applyAlignment="1">
      <alignment horizontal="center" vertical="top"/>
    </xf>
    <xf numFmtId="16" fontId="146" fillId="2" borderId="0" xfId="0" applyNumberFormat="1" applyFont="1" applyFill="1" applyBorder="1" applyAlignment="1">
      <alignment horizontal="center" vertical="top"/>
    </xf>
    <xf numFmtId="0" fontId="167" fillId="20" borderId="52" xfId="0" applyFont="1" applyFill="1" applyBorder="1" applyAlignment="1">
      <alignment horizontal="center" vertical="top" wrapText="1"/>
    </xf>
    <xf numFmtId="0" fontId="167" fillId="20" borderId="53" xfId="0" applyFont="1" applyFill="1" applyBorder="1" applyAlignment="1">
      <alignment horizontal="center" vertical="top"/>
    </xf>
    <xf numFmtId="0" fontId="167" fillId="20" borderId="54" xfId="0" applyFont="1" applyFill="1" applyBorder="1" applyAlignment="1">
      <alignment horizontal="center" vertical="top"/>
    </xf>
    <xf numFmtId="0" fontId="167" fillId="20" borderId="53" xfId="0" applyFont="1" applyFill="1" applyBorder="1" applyAlignment="1">
      <alignment horizontal="left" vertical="top"/>
    </xf>
    <xf numFmtId="0" fontId="167" fillId="20" borderId="54" xfId="0" applyFont="1" applyFill="1" applyBorder="1" applyAlignment="1">
      <alignment horizontal="left" vertical="top"/>
    </xf>
    <xf numFmtId="17" fontId="146" fillId="16" borderId="0" xfId="0" applyNumberFormat="1" applyFont="1" applyFill="1" applyBorder="1" applyAlignment="1">
      <alignment horizontal="center" vertical="center"/>
    </xf>
    <xf numFmtId="17" fontId="146" fillId="17" borderId="0" xfId="0" applyNumberFormat="1" applyFont="1" applyFill="1" applyBorder="1" applyAlignment="1">
      <alignment horizontal="center" vertical="center"/>
    </xf>
    <xf numFmtId="0" fontId="0" fillId="0" borderId="0" xfId="0" applyAlignment="1">
      <alignment horizontal="center" vertical="center"/>
    </xf>
    <xf numFmtId="0" fontId="187" fillId="0" borderId="23" xfId="0" applyFont="1" applyFill="1" applyBorder="1" applyAlignment="1">
      <alignment horizontal="center" vertical="top"/>
    </xf>
    <xf numFmtId="0" fontId="187" fillId="0" borderId="24" xfId="0" applyFont="1" applyFill="1" applyBorder="1" applyAlignment="1">
      <alignment horizontal="center" vertical="top"/>
    </xf>
    <xf numFmtId="0" fontId="187" fillId="0" borderId="70" xfId="0" applyFont="1" applyFill="1" applyBorder="1" applyAlignment="1">
      <alignment horizontal="center" vertical="top"/>
    </xf>
    <xf numFmtId="4" fontId="177" fillId="13" borderId="42" xfId="0" applyNumberFormat="1" applyFont="1" applyFill="1" applyBorder="1" applyAlignment="1">
      <alignment horizontal="left" vertical="top" wrapText="1"/>
    </xf>
    <xf numFmtId="4" fontId="177" fillId="13" borderId="0" xfId="0" applyNumberFormat="1" applyFont="1" applyFill="1" applyBorder="1" applyAlignment="1">
      <alignment horizontal="left" vertical="top"/>
    </xf>
    <xf numFmtId="4" fontId="177" fillId="13" borderId="42" xfId="0" applyNumberFormat="1" applyFont="1" applyFill="1" applyBorder="1" applyAlignment="1">
      <alignment horizontal="left" vertical="top"/>
    </xf>
    <xf numFmtId="0" fontId="203" fillId="13" borderId="29" xfId="0" applyFont="1" applyFill="1" applyBorder="1" applyAlignment="1">
      <alignment horizontal="center" vertical="top" wrapText="1"/>
    </xf>
    <xf numFmtId="0" fontId="203" fillId="13" borderId="53" xfId="0" applyFont="1" applyFill="1" applyBorder="1" applyAlignment="1">
      <alignment horizontal="center" vertical="top" wrapText="1"/>
    </xf>
    <xf numFmtId="0" fontId="203" fillId="13" borderId="57" xfId="0" applyFont="1" applyFill="1" applyBorder="1" applyAlignment="1">
      <alignment horizontal="center" vertical="top" wrapText="1"/>
    </xf>
    <xf numFmtId="0" fontId="201" fillId="20" borderId="53" xfId="0" applyFont="1" applyFill="1" applyBorder="1" applyAlignment="1">
      <alignment horizontal="left" vertical="top" wrapText="1"/>
    </xf>
    <xf numFmtId="0" fontId="203" fillId="13" borderId="34" xfId="0" applyFont="1" applyFill="1" applyBorder="1" applyAlignment="1">
      <alignment horizontal="center" vertical="top" wrapText="1"/>
    </xf>
    <xf numFmtId="0" fontId="203" fillId="13" borderId="67" xfId="0" applyFont="1" applyFill="1" applyBorder="1" applyAlignment="1">
      <alignment horizontal="center" vertical="top" wrapText="1"/>
    </xf>
    <xf numFmtId="0" fontId="203" fillId="13" borderId="56" xfId="0" applyFont="1" applyFill="1" applyBorder="1" applyAlignment="1">
      <alignment horizontal="center" vertical="top" wrapText="1"/>
    </xf>
    <xf numFmtId="0" fontId="150" fillId="20" borderId="52" xfId="0" applyFont="1" applyFill="1" applyBorder="1" applyAlignment="1">
      <alignment horizontal="left" vertical="top"/>
    </xf>
    <xf numFmtId="0" fontId="150" fillId="20" borderId="53" xfId="0" applyFont="1" applyFill="1" applyBorder="1" applyAlignment="1">
      <alignment horizontal="left" vertical="top"/>
    </xf>
    <xf numFmtId="0" fontId="150" fillId="20" borderId="54" xfId="0" applyFont="1" applyFill="1" applyBorder="1" applyAlignment="1">
      <alignment horizontal="left" vertical="top"/>
    </xf>
    <xf numFmtId="0" fontId="201" fillId="20" borderId="24" xfId="0" applyFont="1" applyFill="1" applyBorder="1" applyAlignment="1">
      <alignment horizontal="left" vertical="top" wrapText="1"/>
    </xf>
    <xf numFmtId="0" fontId="150" fillId="20" borderId="52" xfId="0" applyFont="1" applyFill="1" applyBorder="1" applyAlignment="1">
      <alignment horizontal="left" vertical="top" wrapText="1"/>
    </xf>
    <xf numFmtId="0" fontId="150" fillId="20" borderId="53" xfId="0" applyFont="1" applyFill="1" applyBorder="1" applyAlignment="1">
      <alignment horizontal="left" vertical="top" wrapText="1"/>
    </xf>
    <xf numFmtId="0" fontId="150" fillId="20" borderId="54" xfId="0" applyFont="1" applyFill="1" applyBorder="1" applyAlignment="1">
      <alignment horizontal="left" vertical="top" wrapText="1"/>
    </xf>
    <xf numFmtId="4" fontId="201" fillId="13" borderId="28" xfId="0" applyNumberFormat="1" applyFont="1" applyFill="1" applyBorder="1" applyAlignment="1">
      <alignment horizontal="center" vertical="top" wrapText="1"/>
    </xf>
    <xf numFmtId="4" fontId="201" fillId="13" borderId="68" xfId="0" applyNumberFormat="1" applyFont="1" applyFill="1" applyBorder="1" applyAlignment="1">
      <alignment horizontal="center" vertical="top" wrapText="1"/>
    </xf>
    <xf numFmtId="0" fontId="201" fillId="20" borderId="52" xfId="0" applyFont="1" applyFill="1" applyBorder="1" applyAlignment="1">
      <alignment horizontal="left" vertical="top"/>
    </xf>
    <xf numFmtId="0" fontId="201" fillId="20" borderId="53" xfId="0" applyFont="1" applyFill="1" applyBorder="1" applyAlignment="1">
      <alignment horizontal="left" vertical="top"/>
    </xf>
    <xf numFmtId="0" fontId="201" fillId="20" borderId="54" xfId="0" applyFont="1" applyFill="1" applyBorder="1" applyAlignment="1">
      <alignment horizontal="left" vertical="top"/>
    </xf>
    <xf numFmtId="0" fontId="216" fillId="19" borderId="40" xfId="7" applyFont="1" applyFill="1" applyBorder="1" applyAlignment="1">
      <alignment vertical="center" wrapText="1"/>
    </xf>
    <xf numFmtId="0" fontId="216" fillId="19" borderId="50" xfId="7" applyFont="1" applyFill="1" applyBorder="1" applyAlignment="1">
      <alignment vertical="center" wrapText="1"/>
    </xf>
    <xf numFmtId="0" fontId="216" fillId="19" borderId="60" xfId="7" applyFont="1" applyFill="1" applyBorder="1" applyAlignment="1">
      <alignment vertical="center" wrapText="1"/>
    </xf>
    <xf numFmtId="0" fontId="190" fillId="31" borderId="23" xfId="0" applyFont="1" applyFill="1" applyBorder="1" applyAlignment="1">
      <alignment horizontal="left" vertical="center" wrapText="1"/>
    </xf>
    <xf numFmtId="0" fontId="190" fillId="31" borderId="24" xfId="0" applyFont="1" applyFill="1" applyBorder="1" applyAlignment="1">
      <alignment horizontal="left" vertical="center" wrapText="1"/>
    </xf>
    <xf numFmtId="0" fontId="190" fillId="31" borderId="70" xfId="0" applyFont="1" applyFill="1" applyBorder="1" applyAlignment="1">
      <alignment horizontal="left" vertical="center" wrapText="1"/>
    </xf>
    <xf numFmtId="0" fontId="32" fillId="0" borderId="29" xfId="7" applyFont="1" applyFill="1" applyBorder="1" applyAlignment="1">
      <alignment horizontal="left" vertical="center" wrapText="1"/>
    </xf>
    <xf numFmtId="0" fontId="32" fillId="0" borderId="53" xfId="7" applyFont="1" applyFill="1" applyBorder="1" applyAlignment="1">
      <alignment horizontal="left" vertical="center" wrapText="1"/>
    </xf>
    <xf numFmtId="0" fontId="32" fillId="0" borderId="57" xfId="7" applyFont="1" applyFill="1" applyBorder="1" applyAlignment="1">
      <alignment horizontal="left" vertical="center" wrapText="1"/>
    </xf>
    <xf numFmtId="0" fontId="216" fillId="19" borderId="40" xfId="7" applyFont="1" applyFill="1" applyBorder="1" applyAlignment="1">
      <alignment vertical="top" wrapText="1"/>
    </xf>
    <xf numFmtId="0" fontId="216" fillId="19" borderId="50" xfId="7" applyFont="1" applyFill="1" applyBorder="1" applyAlignment="1">
      <alignment vertical="top" wrapText="1"/>
    </xf>
    <xf numFmtId="0" fontId="216" fillId="19" borderId="60" xfId="7" applyFont="1" applyFill="1" applyBorder="1" applyAlignment="1">
      <alignment vertical="top" wrapText="1"/>
    </xf>
    <xf numFmtId="0" fontId="216" fillId="19" borderId="19" xfId="7" applyFont="1" applyFill="1" applyBorder="1" applyAlignment="1">
      <alignment vertical="center" wrapText="1"/>
    </xf>
    <xf numFmtId="0" fontId="32" fillId="0" borderId="11" xfId="7" applyFont="1" applyFill="1" applyBorder="1" applyAlignment="1">
      <alignment horizontal="left" vertical="center" wrapText="1"/>
    </xf>
    <xf numFmtId="0" fontId="216" fillId="19" borderId="40" xfId="7" applyFont="1" applyFill="1" applyBorder="1" applyAlignment="1">
      <alignment horizontal="left" vertical="center" wrapText="1"/>
    </xf>
    <xf numFmtId="0" fontId="216" fillId="19" borderId="50" xfId="7" applyFont="1" applyFill="1" applyBorder="1" applyAlignment="1">
      <alignment horizontal="left" vertical="center" wrapText="1"/>
    </xf>
    <xf numFmtId="0" fontId="216" fillId="19" borderId="60" xfId="7" applyFont="1" applyFill="1" applyBorder="1" applyAlignment="1">
      <alignment horizontal="left" vertical="center" wrapText="1"/>
    </xf>
    <xf numFmtId="0" fontId="216" fillId="19" borderId="44" xfId="7" applyFont="1" applyFill="1" applyBorder="1" applyAlignment="1">
      <alignment vertical="center" wrapText="1"/>
    </xf>
    <xf numFmtId="0" fontId="216" fillId="19" borderId="16" xfId="7" applyFont="1" applyFill="1" applyBorder="1" applyAlignment="1">
      <alignment vertical="center" wrapText="1"/>
    </xf>
    <xf numFmtId="0" fontId="216" fillId="19" borderId="30" xfId="7" applyFont="1" applyFill="1" applyBorder="1" applyAlignment="1">
      <alignment vertical="center" wrapText="1"/>
    </xf>
    <xf numFmtId="0" fontId="213" fillId="19" borderId="50" xfId="7" applyFont="1" applyFill="1" applyBorder="1" applyAlignment="1">
      <alignment vertical="center" wrapText="1"/>
    </xf>
    <xf numFmtId="0" fontId="190" fillId="31" borderId="46" xfId="0" applyFont="1" applyFill="1" applyBorder="1" applyAlignment="1">
      <alignment horizontal="left" vertical="top" wrapText="1"/>
    </xf>
    <xf numFmtId="0" fontId="190" fillId="31" borderId="47" xfId="0" applyFont="1" applyFill="1" applyBorder="1" applyAlignment="1">
      <alignment horizontal="left" vertical="top" wrapText="1"/>
    </xf>
    <xf numFmtId="0" fontId="190" fillId="31" borderId="24" xfId="0" applyFont="1" applyFill="1" applyBorder="1" applyAlignment="1">
      <alignment horizontal="left" vertical="top" wrapText="1"/>
    </xf>
    <xf numFmtId="0" fontId="190" fillId="31" borderId="75" xfId="0" applyFont="1" applyFill="1" applyBorder="1" applyAlignment="1">
      <alignment horizontal="left" vertical="top" wrapText="1"/>
    </xf>
    <xf numFmtId="0" fontId="225" fillId="19" borderId="29" xfId="7" applyFont="1" applyFill="1" applyBorder="1" applyAlignment="1">
      <alignment horizontal="left" vertical="center" wrapText="1"/>
    </xf>
    <xf numFmtId="0" fontId="225" fillId="19" borderId="53" xfId="7" applyFont="1" applyFill="1" applyBorder="1" applyAlignment="1">
      <alignment horizontal="left" vertical="center" wrapText="1"/>
    </xf>
    <xf numFmtId="0" fontId="190" fillId="31" borderId="23" xfId="0" applyFont="1" applyFill="1" applyBorder="1" applyAlignment="1">
      <alignment horizontal="left" vertical="top" wrapText="1"/>
    </xf>
    <xf numFmtId="0" fontId="190" fillId="31" borderId="70" xfId="0" applyFont="1" applyFill="1" applyBorder="1" applyAlignment="1">
      <alignment horizontal="left" vertical="top" wrapText="1"/>
    </xf>
    <xf numFmtId="0" fontId="190" fillId="31" borderId="71" xfId="0" applyFont="1" applyFill="1" applyBorder="1" applyAlignment="1">
      <alignment horizontal="left" vertical="top" wrapText="1"/>
    </xf>
    <xf numFmtId="0" fontId="190" fillId="31" borderId="68" xfId="0" applyFont="1" applyFill="1" applyBorder="1" applyAlignment="1">
      <alignment horizontal="left" vertical="top" wrapText="1"/>
    </xf>
    <xf numFmtId="0" fontId="32" fillId="19" borderId="50" xfId="7" applyFont="1" applyFill="1" applyBorder="1" applyAlignment="1">
      <alignment vertical="center" wrapText="1"/>
    </xf>
    <xf numFmtId="0" fontId="223" fillId="19" borderId="29" xfId="7" applyFont="1" applyFill="1" applyBorder="1" applyAlignment="1">
      <alignment horizontal="left" vertical="center" wrapText="1"/>
    </xf>
    <xf numFmtId="0" fontId="223" fillId="19" borderId="53" xfId="7" applyFont="1" applyFill="1" applyBorder="1" applyAlignment="1">
      <alignment horizontal="left" vertical="center" wrapText="1"/>
    </xf>
    <xf numFmtId="0" fontId="223" fillId="19" borderId="57" xfId="7" applyFont="1" applyFill="1" applyBorder="1" applyAlignment="1">
      <alignment horizontal="left" vertical="center" wrapText="1"/>
    </xf>
    <xf numFmtId="0" fontId="177" fillId="19" borderId="40" xfId="7" applyFont="1" applyFill="1" applyBorder="1" applyAlignment="1">
      <alignment vertical="center" wrapText="1"/>
    </xf>
    <xf numFmtId="0" fontId="177" fillId="19" borderId="50" xfId="7" applyFont="1" applyFill="1" applyBorder="1" applyAlignment="1">
      <alignment vertical="center" wrapText="1"/>
    </xf>
    <xf numFmtId="0" fontId="177" fillId="19" borderId="40" xfId="7" applyFont="1" applyFill="1" applyBorder="1" applyAlignment="1">
      <alignment vertical="top" wrapText="1"/>
    </xf>
    <xf numFmtId="0" fontId="177" fillId="19" borderId="50" xfId="7" applyFont="1" applyFill="1" applyBorder="1" applyAlignment="1">
      <alignment vertical="top" wrapText="1"/>
    </xf>
    <xf numFmtId="0" fontId="177" fillId="19" borderId="60" xfId="7" applyFont="1" applyFill="1" applyBorder="1" applyAlignment="1">
      <alignment vertical="top" wrapText="1"/>
    </xf>
    <xf numFmtId="0" fontId="219" fillId="19" borderId="40" xfId="7" applyFont="1" applyFill="1" applyBorder="1" applyAlignment="1">
      <alignment vertical="top" wrapText="1"/>
    </xf>
    <xf numFmtId="0" fontId="220" fillId="19" borderId="50" xfId="7" applyFont="1" applyFill="1" applyBorder="1" applyAlignment="1">
      <alignment vertical="top" wrapText="1"/>
    </xf>
    <xf numFmtId="0" fontId="190" fillId="31" borderId="52" xfId="0" applyFont="1" applyFill="1" applyBorder="1" applyAlignment="1">
      <alignment horizontal="left" vertical="top" wrapText="1"/>
    </xf>
    <xf numFmtId="0" fontId="190" fillId="31" borderId="53" xfId="0" applyFont="1" applyFill="1" applyBorder="1" applyAlignment="1">
      <alignment horizontal="left" vertical="top" wrapText="1"/>
    </xf>
    <xf numFmtId="0" fontId="190" fillId="31" borderId="67" xfId="0" applyFont="1" applyFill="1" applyBorder="1" applyAlignment="1">
      <alignment horizontal="left" vertical="top" wrapText="1"/>
    </xf>
    <xf numFmtId="0" fontId="190" fillId="31" borderId="56" xfId="0" applyFont="1" applyFill="1" applyBorder="1" applyAlignment="1">
      <alignment horizontal="left" vertical="top" wrapText="1"/>
    </xf>
    <xf numFmtId="0" fontId="142" fillId="19" borderId="29" xfId="7" applyFont="1" applyFill="1" applyBorder="1" applyAlignment="1">
      <alignment horizontal="left" vertical="center" wrapText="1"/>
    </xf>
    <xf numFmtId="0" fontId="212" fillId="19" borderId="53" xfId="7" applyFont="1" applyFill="1" applyBorder="1" applyAlignment="1">
      <alignment horizontal="left" vertical="center" wrapText="1"/>
    </xf>
    <xf numFmtId="0" fontId="212" fillId="19" borderId="68" xfId="7" applyFont="1" applyFill="1" applyBorder="1" applyAlignment="1">
      <alignment horizontal="left" vertical="center" wrapText="1"/>
    </xf>
  </cellXfs>
  <cellStyles count="9">
    <cellStyle name="Bad" xfId="3" builtinId="27"/>
    <cellStyle name="Good" xfId="2" builtinId="26"/>
    <cellStyle name="Hyperlink" xfId="1" builtinId="8"/>
    <cellStyle name="Neutral" xfId="4" builtinId="28"/>
    <cellStyle name="Normal" xfId="0" builtinId="0"/>
    <cellStyle name="Normal 2" xfId="6" xr:uid="{00000000-0005-0000-0000-000005000000}"/>
    <cellStyle name="Normal 2 2" xfId="8" xr:uid="{00000000-0005-0000-0000-000006000000}"/>
    <cellStyle name="Normal 3 2" xfId="7" xr:uid="{00000000-0005-0000-0000-000007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4989</xdr:rowOff>
    </xdr:from>
    <xdr:to>
      <xdr:col>1</xdr:col>
      <xdr:colOff>1440778</xdr:colOff>
      <xdr:row>4</xdr:row>
      <xdr:rowOff>70303</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06" y="211364"/>
          <a:ext cx="1417647" cy="1065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4"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5" name="logo-image" descr="Home">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qatarneh@yahoo.com" TargetMode="External"/><Relationship Id="rId7" Type="http://schemas.openxmlformats.org/officeDocument/2006/relationships/hyperlink" Target="mailto:aqatarneh@yahoo.com" TargetMode="External"/><Relationship Id="rId2" Type="http://schemas.openxmlformats.org/officeDocument/2006/relationships/hyperlink" Target="mailto:chief@pra.gov.jo" TargetMode="External"/><Relationship Id="rId1" Type="http://schemas.openxmlformats.org/officeDocument/2006/relationships/hyperlink" Target="mailto:Ahmad.Abdelfattah@MOP.GOV.JO" TargetMode="External"/><Relationship Id="rId6" Type="http://schemas.openxmlformats.org/officeDocument/2006/relationships/hyperlink" Target="mailto:rafat.assi@rss.jo" TargetMode="External"/><Relationship Id="rId5" Type="http://schemas.openxmlformats.org/officeDocument/2006/relationships/hyperlink" Target="mailto:Mahmod.Al-Jamaani@MOA.GOV.JO" TargetMode="External"/><Relationship Id="rId4" Type="http://schemas.openxmlformats.org/officeDocument/2006/relationships/hyperlink" Target="mailto:Ahmad.Abdelfattah@MOP.GOV.JO"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sari@badiafund.gov.jo" TargetMode="External"/><Relationship Id="rId3" Type="http://schemas.openxmlformats.org/officeDocument/2006/relationships/hyperlink" Target="mailto:Sireen.adwan@mop.gov.jo" TargetMode="External"/><Relationship Id="rId7" Type="http://schemas.openxmlformats.org/officeDocument/2006/relationships/hyperlink" Target="mailto:Khalil_Alabsi@mwi.gov.jo" TargetMode="External"/><Relationship Id="rId2" Type="http://schemas.openxmlformats.org/officeDocument/2006/relationships/hyperlink" Target="mailto:jafar.helalat@pra.gov.jo" TargetMode="External"/><Relationship Id="rId1" Type="http://schemas.openxmlformats.org/officeDocument/2006/relationships/hyperlink" Target="mailto:mouis_maha@yahoo.com" TargetMode="External"/><Relationship Id="rId6" Type="http://schemas.openxmlformats.org/officeDocument/2006/relationships/hyperlink" Target="mailto:Muayyad_Elbado@mwi.gov.jo" TargetMode="External"/><Relationship Id="rId5" Type="http://schemas.openxmlformats.org/officeDocument/2006/relationships/hyperlink" Target="mailto:masnath@yahoo.com" TargetMode="External"/><Relationship Id="rId4" Type="http://schemas.openxmlformats.org/officeDocument/2006/relationships/hyperlink" Target="mailto:yahya775@yahoo.co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4"/>
  <sheetViews>
    <sheetView topLeftCell="A69" zoomScale="120" zoomScaleNormal="120" workbookViewId="0">
      <selection activeCell="D31" sqref="D31"/>
    </sheetView>
  </sheetViews>
  <sheetFormatPr defaultColWidth="102.26953125" defaultRowHeight="14" x14ac:dyDescent="0.3"/>
  <cols>
    <col min="1" max="1" width="2.453125" style="1" customWidth="1"/>
    <col min="2" max="2" width="10.81640625" style="103" customWidth="1"/>
    <col min="3" max="3" width="14.81640625" style="103" customWidth="1"/>
    <col min="4" max="4" width="137.2695312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04"/>
      <c r="C2" s="105"/>
      <c r="D2" s="58"/>
      <c r="E2" s="59"/>
    </row>
    <row r="3" spans="2:16" ht="18" thickBot="1" x14ac:dyDescent="0.4">
      <c r="B3" s="106"/>
      <c r="C3" s="107"/>
      <c r="D3" s="69" t="s">
        <v>242</v>
      </c>
      <c r="E3" s="61"/>
    </row>
    <row r="4" spans="2:16" ht="14.5" thickBot="1" x14ac:dyDescent="0.35">
      <c r="B4" s="106"/>
      <c r="C4" s="107"/>
      <c r="D4" s="60"/>
      <c r="E4" s="61"/>
    </row>
    <row r="5" spans="2:16" ht="14.5" thickBot="1" x14ac:dyDescent="0.35">
      <c r="B5" s="106"/>
      <c r="C5" s="110" t="s">
        <v>276</v>
      </c>
      <c r="D5" s="123" t="s">
        <v>666</v>
      </c>
      <c r="E5" s="61"/>
    </row>
    <row r="6" spans="2:16" s="3" customFormat="1" ht="14.5" thickBot="1" x14ac:dyDescent="0.35">
      <c r="B6" s="108"/>
      <c r="C6" s="68"/>
      <c r="D6" s="41"/>
      <c r="E6" s="39"/>
      <c r="G6" s="2"/>
      <c r="H6" s="2"/>
      <c r="I6" s="2"/>
      <c r="J6" s="2"/>
      <c r="K6" s="2"/>
      <c r="L6" s="2"/>
      <c r="M6" s="2"/>
      <c r="N6" s="2"/>
      <c r="O6" s="2"/>
      <c r="P6" s="2"/>
    </row>
    <row r="7" spans="2:16" s="3" customFormat="1" ht="30.75" customHeight="1" thickBot="1" x14ac:dyDescent="0.35">
      <c r="B7" s="108"/>
      <c r="C7" s="62" t="s">
        <v>212</v>
      </c>
      <c r="D7" s="10" t="s">
        <v>1025</v>
      </c>
      <c r="E7" s="39"/>
      <c r="G7" s="2"/>
      <c r="H7" s="2"/>
      <c r="I7" s="2"/>
      <c r="J7" s="2"/>
      <c r="K7" s="2"/>
      <c r="L7" s="2"/>
      <c r="M7" s="2"/>
      <c r="N7" s="2"/>
      <c r="O7" s="2"/>
      <c r="P7" s="2"/>
    </row>
    <row r="8" spans="2:16" s="3" customFormat="1" hidden="1" x14ac:dyDescent="0.3">
      <c r="B8" s="106"/>
      <c r="C8" s="107"/>
      <c r="D8" s="60"/>
      <c r="E8" s="39"/>
      <c r="G8" s="2"/>
      <c r="H8" s="2"/>
      <c r="I8" s="2"/>
      <c r="J8" s="2"/>
      <c r="K8" s="2"/>
      <c r="L8" s="2"/>
      <c r="M8" s="2"/>
      <c r="N8" s="2"/>
      <c r="O8" s="2"/>
      <c r="P8" s="2"/>
    </row>
    <row r="9" spans="2:16" s="3" customFormat="1" hidden="1" x14ac:dyDescent="0.3">
      <c r="B9" s="106"/>
      <c r="C9" s="107"/>
      <c r="D9" s="60"/>
      <c r="E9" s="39"/>
      <c r="G9" s="2"/>
      <c r="H9" s="2"/>
      <c r="I9" s="2"/>
      <c r="J9" s="2"/>
      <c r="K9" s="2"/>
      <c r="L9" s="2"/>
      <c r="M9" s="2"/>
      <c r="N9" s="2"/>
      <c r="O9" s="2"/>
      <c r="P9" s="2"/>
    </row>
    <row r="10" spans="2:16" s="3" customFormat="1" hidden="1" x14ac:dyDescent="0.3">
      <c r="B10" s="106"/>
      <c r="C10" s="107"/>
      <c r="D10" s="60"/>
      <c r="E10" s="39"/>
      <c r="G10" s="2"/>
      <c r="H10" s="2"/>
      <c r="I10" s="2"/>
      <c r="J10" s="2"/>
      <c r="K10" s="2"/>
      <c r="L10" s="2"/>
      <c r="M10" s="2"/>
      <c r="N10" s="2"/>
      <c r="O10" s="2"/>
      <c r="P10" s="2"/>
    </row>
    <row r="11" spans="2:16" s="3" customFormat="1" hidden="1" x14ac:dyDescent="0.3">
      <c r="B11" s="106"/>
      <c r="C11" s="107"/>
      <c r="D11" s="60"/>
      <c r="E11" s="39"/>
      <c r="G11" s="2"/>
      <c r="H11" s="2"/>
      <c r="I11" s="2"/>
      <c r="J11" s="2"/>
      <c r="K11" s="2"/>
      <c r="L11" s="2"/>
      <c r="M11" s="2"/>
      <c r="N11" s="2"/>
      <c r="O11" s="2"/>
      <c r="P11" s="2"/>
    </row>
    <row r="12" spans="2:16" s="3" customFormat="1" ht="3" customHeight="1" x14ac:dyDescent="0.3">
      <c r="B12" s="108"/>
      <c r="C12" s="68"/>
      <c r="D12" s="41"/>
      <c r="E12" s="39"/>
      <c r="G12" s="2"/>
      <c r="H12" s="2"/>
      <c r="I12" s="2"/>
      <c r="J12" s="2"/>
      <c r="K12" s="2"/>
      <c r="L12" s="2"/>
      <c r="M12" s="2"/>
      <c r="N12" s="2"/>
      <c r="O12" s="2"/>
      <c r="P12" s="2"/>
    </row>
    <row r="13" spans="2:16" s="3" customFormat="1" ht="384" customHeight="1" x14ac:dyDescent="0.3">
      <c r="B13" s="108"/>
      <c r="C13" s="63" t="s">
        <v>0</v>
      </c>
      <c r="D13" s="243" t="s">
        <v>1026</v>
      </c>
      <c r="E13" s="39"/>
      <c r="G13" s="2"/>
      <c r="H13" s="2"/>
      <c r="I13" s="2"/>
      <c r="J13" s="2"/>
      <c r="K13" s="2"/>
      <c r="L13" s="2"/>
      <c r="M13" s="2"/>
      <c r="N13" s="2"/>
      <c r="O13" s="2"/>
      <c r="P13" s="2"/>
    </row>
    <row r="14" spans="2:16" s="3" customFormat="1" ht="14.5" thickBot="1" x14ac:dyDescent="0.35">
      <c r="B14" s="108"/>
      <c r="C14" s="68"/>
      <c r="D14" s="63"/>
      <c r="E14" s="39"/>
      <c r="G14" s="2"/>
      <c r="H14" s="2" t="s">
        <v>1</v>
      </c>
      <c r="I14" s="2" t="s">
        <v>2</v>
      </c>
      <c r="J14" s="2"/>
      <c r="K14" s="2" t="s">
        <v>3</v>
      </c>
      <c r="L14" s="2" t="s">
        <v>4</v>
      </c>
      <c r="M14" s="2" t="s">
        <v>5</v>
      </c>
      <c r="N14" s="2" t="s">
        <v>6</v>
      </c>
      <c r="O14" s="2" t="s">
        <v>7</v>
      </c>
      <c r="P14" s="2" t="s">
        <v>8</v>
      </c>
    </row>
    <row r="15" spans="2:16" s="3" customFormat="1" x14ac:dyDescent="0.3">
      <c r="B15" s="108"/>
      <c r="C15" s="64" t="s">
        <v>202</v>
      </c>
      <c r="D15" s="11"/>
      <c r="E15" s="39"/>
      <c r="G15" s="2"/>
      <c r="H15" s="4" t="s">
        <v>9</v>
      </c>
      <c r="I15" s="2" t="s">
        <v>10</v>
      </c>
      <c r="J15" s="2" t="s">
        <v>11</v>
      </c>
      <c r="K15" s="2" t="s">
        <v>12</v>
      </c>
      <c r="L15" s="2">
        <v>1</v>
      </c>
      <c r="M15" s="2">
        <v>1</v>
      </c>
      <c r="N15" s="2" t="s">
        <v>13</v>
      </c>
      <c r="O15" s="2" t="s">
        <v>14</v>
      </c>
      <c r="P15" s="2" t="s">
        <v>15</v>
      </c>
    </row>
    <row r="16" spans="2:16" s="3" customFormat="1" ht="29.25" customHeight="1" x14ac:dyDescent="0.3">
      <c r="B16" s="1336" t="s">
        <v>265</v>
      </c>
      <c r="C16" s="1337"/>
      <c r="D16" s="12" t="s">
        <v>1027</v>
      </c>
      <c r="E16" s="39"/>
      <c r="G16" s="2"/>
      <c r="H16" s="4" t="s">
        <v>16</v>
      </c>
      <c r="I16" s="2" t="s">
        <v>17</v>
      </c>
      <c r="J16" s="2" t="s">
        <v>18</v>
      </c>
      <c r="K16" s="2" t="s">
        <v>19</v>
      </c>
      <c r="L16" s="2">
        <v>2</v>
      </c>
      <c r="M16" s="2">
        <v>2</v>
      </c>
      <c r="N16" s="2" t="s">
        <v>20</v>
      </c>
      <c r="O16" s="2" t="s">
        <v>21</v>
      </c>
      <c r="P16" s="2" t="s">
        <v>22</v>
      </c>
    </row>
    <row r="17" spans="2:16" s="3" customFormat="1" x14ac:dyDescent="0.3">
      <c r="B17" s="108"/>
      <c r="C17" s="64" t="s">
        <v>208</v>
      </c>
      <c r="D17" s="12" t="s">
        <v>667</v>
      </c>
      <c r="E17" s="39"/>
      <c r="G17" s="2"/>
      <c r="H17" s="4" t="s">
        <v>23</v>
      </c>
      <c r="I17" s="2" t="s">
        <v>24</v>
      </c>
      <c r="J17" s="2"/>
      <c r="K17" s="2" t="s">
        <v>25</v>
      </c>
      <c r="L17" s="2">
        <v>3</v>
      </c>
      <c r="M17" s="2">
        <v>3</v>
      </c>
      <c r="N17" s="2" t="s">
        <v>26</v>
      </c>
      <c r="O17" s="2" t="s">
        <v>27</v>
      </c>
      <c r="P17" s="2" t="s">
        <v>28</v>
      </c>
    </row>
    <row r="18" spans="2:16" s="3" customFormat="1" ht="14.5" thickBot="1" x14ac:dyDescent="0.35">
      <c r="B18" s="109"/>
      <c r="C18" s="63" t="s">
        <v>203</v>
      </c>
      <c r="D18" s="102" t="s">
        <v>97</v>
      </c>
      <c r="E18" s="39"/>
      <c r="G18" s="2"/>
      <c r="H18" s="4" t="s">
        <v>29</v>
      </c>
      <c r="I18" s="2"/>
      <c r="J18" s="2"/>
      <c r="K18" s="2" t="s">
        <v>30</v>
      </c>
      <c r="L18" s="2">
        <v>5</v>
      </c>
      <c r="M18" s="2">
        <v>5</v>
      </c>
      <c r="N18" s="2" t="s">
        <v>31</v>
      </c>
      <c r="O18" s="2" t="s">
        <v>32</v>
      </c>
      <c r="P18" s="2" t="s">
        <v>33</v>
      </c>
    </row>
    <row r="19" spans="2:16" s="3" customFormat="1" ht="44.25" customHeight="1" thickBot="1" x14ac:dyDescent="0.35">
      <c r="B19" s="1339" t="s">
        <v>204</v>
      </c>
      <c r="C19" s="1340"/>
      <c r="D19" s="225" t="s">
        <v>668</v>
      </c>
      <c r="E19" s="39"/>
      <c r="G19" s="2"/>
      <c r="H19" s="4" t="s">
        <v>34</v>
      </c>
      <c r="I19" s="2"/>
      <c r="J19" s="2"/>
      <c r="K19" s="2" t="s">
        <v>35</v>
      </c>
      <c r="L19" s="2"/>
      <c r="M19" s="2"/>
      <c r="N19" s="2"/>
      <c r="O19" s="2" t="s">
        <v>36</v>
      </c>
      <c r="P19" s="2" t="s">
        <v>37</v>
      </c>
    </row>
    <row r="20" spans="2:16" s="3" customFormat="1" x14ac:dyDescent="0.3">
      <c r="B20" s="108"/>
      <c r="C20" s="63"/>
      <c r="D20" s="41"/>
      <c r="E20" s="61"/>
      <c r="F20" s="4"/>
      <c r="G20" s="2"/>
      <c r="H20" s="2"/>
      <c r="J20" s="2"/>
      <c r="K20" s="2"/>
      <c r="L20" s="2"/>
      <c r="M20" s="2" t="s">
        <v>38</v>
      </c>
      <c r="N20" s="2" t="s">
        <v>39</v>
      </c>
    </row>
    <row r="21" spans="2:16" s="3" customFormat="1" x14ac:dyDescent="0.3">
      <c r="B21" s="108"/>
      <c r="C21" s="110" t="s">
        <v>207</v>
      </c>
      <c r="D21" s="41"/>
      <c r="E21" s="61"/>
      <c r="F21" s="4"/>
      <c r="G21" s="2"/>
      <c r="H21" s="2"/>
      <c r="J21" s="2"/>
      <c r="K21" s="2"/>
      <c r="L21" s="2"/>
      <c r="M21" s="2" t="s">
        <v>40</v>
      </c>
      <c r="N21" s="2" t="s">
        <v>41</v>
      </c>
    </row>
    <row r="22" spans="2:16" s="3" customFormat="1" ht="14.5" thickBot="1" x14ac:dyDescent="0.35">
      <c r="B22" s="108"/>
      <c r="C22" s="111" t="s">
        <v>210</v>
      </c>
      <c r="D22" s="41"/>
      <c r="E22" s="39"/>
      <c r="G22" s="2"/>
      <c r="H22" s="4" t="s">
        <v>42</v>
      </c>
      <c r="I22" s="2"/>
      <c r="J22" s="2"/>
      <c r="L22" s="2"/>
      <c r="M22" s="2"/>
      <c r="N22" s="2"/>
      <c r="O22" s="2" t="s">
        <v>43</v>
      </c>
      <c r="P22" s="2" t="s">
        <v>44</v>
      </c>
    </row>
    <row r="23" spans="2:16" s="3" customFormat="1" x14ac:dyDescent="0.3">
      <c r="B23" s="1336" t="s">
        <v>209</v>
      </c>
      <c r="C23" s="1337"/>
      <c r="D23" s="1334">
        <v>42103</v>
      </c>
      <c r="E23" s="39"/>
      <c r="G23" s="2"/>
      <c r="H23" s="4"/>
      <c r="I23" s="2"/>
      <c r="J23" s="2"/>
      <c r="L23" s="2"/>
      <c r="M23" s="2"/>
      <c r="N23" s="2"/>
      <c r="O23" s="2"/>
      <c r="P23" s="2"/>
    </row>
    <row r="24" spans="2:16" s="3" customFormat="1" ht="4.5" customHeight="1" x14ac:dyDescent="0.3">
      <c r="B24" s="1336"/>
      <c r="C24" s="1337"/>
      <c r="D24" s="1335"/>
      <c r="E24" s="39"/>
      <c r="G24" s="2"/>
      <c r="H24" s="4"/>
      <c r="I24" s="2"/>
      <c r="J24" s="2"/>
      <c r="L24" s="2"/>
      <c r="M24" s="2"/>
      <c r="N24" s="2"/>
      <c r="O24" s="2"/>
      <c r="P24" s="2"/>
    </row>
    <row r="25" spans="2:16" s="3" customFormat="1" ht="27.75" customHeight="1" x14ac:dyDescent="0.3">
      <c r="B25" s="1336" t="s">
        <v>270</v>
      </c>
      <c r="C25" s="1337"/>
      <c r="D25" s="231">
        <v>42138</v>
      </c>
      <c r="E25" s="39"/>
      <c r="F25" s="2"/>
      <c r="G25" s="4"/>
      <c r="H25" s="2"/>
      <c r="I25" s="2"/>
      <c r="K25" s="2"/>
      <c r="L25" s="2"/>
      <c r="M25" s="2"/>
      <c r="N25" s="2" t="s">
        <v>45</v>
      </c>
      <c r="O25" s="2" t="s">
        <v>46</v>
      </c>
    </row>
    <row r="26" spans="2:16" s="3" customFormat="1" ht="32.25" customHeight="1" x14ac:dyDescent="0.3">
      <c r="B26" s="1336" t="s">
        <v>211</v>
      </c>
      <c r="C26" s="1337"/>
      <c r="D26" s="232">
        <v>42564</v>
      </c>
      <c r="E26" s="39"/>
      <c r="F26" s="2"/>
      <c r="G26" s="4"/>
      <c r="H26" s="2"/>
      <c r="I26" s="2"/>
      <c r="K26" s="2"/>
      <c r="L26" s="2"/>
      <c r="M26" s="2"/>
      <c r="N26" s="2" t="s">
        <v>47</v>
      </c>
      <c r="O26" s="2" t="s">
        <v>48</v>
      </c>
    </row>
    <row r="27" spans="2:16" s="3" customFormat="1" ht="28.5" customHeight="1" x14ac:dyDescent="0.3">
      <c r="B27" s="1336" t="s">
        <v>269</v>
      </c>
      <c r="C27" s="1337"/>
      <c r="D27" s="231">
        <v>43405</v>
      </c>
      <c r="E27" s="65"/>
      <c r="F27" s="2"/>
      <c r="G27" s="4"/>
      <c r="H27" s="2"/>
      <c r="I27" s="2"/>
      <c r="J27" s="2"/>
      <c r="K27" s="2"/>
      <c r="L27" s="2"/>
      <c r="M27" s="2"/>
      <c r="N27" s="2"/>
      <c r="O27" s="2"/>
    </row>
    <row r="28" spans="2:16" s="3" customFormat="1" ht="14.5" thickBot="1" x14ac:dyDescent="0.35">
      <c r="B28" s="108"/>
      <c r="C28" s="64" t="s">
        <v>273</v>
      </c>
      <c r="D28" s="233">
        <v>44024</v>
      </c>
      <c r="E28" s="39"/>
      <c r="F28" s="2"/>
      <c r="G28" s="4"/>
      <c r="H28" s="2"/>
      <c r="I28" s="2"/>
      <c r="J28" s="2"/>
      <c r="K28" s="2"/>
      <c r="L28" s="2"/>
      <c r="M28" s="2"/>
      <c r="N28" s="2"/>
      <c r="O28" s="2"/>
    </row>
    <row r="29" spans="2:16" s="3" customFormat="1" x14ac:dyDescent="0.3">
      <c r="B29" s="108"/>
      <c r="C29" s="68"/>
      <c r="D29" s="66"/>
      <c r="E29" s="39"/>
      <c r="F29" s="2"/>
      <c r="G29" s="4"/>
      <c r="H29" s="2"/>
      <c r="I29" s="2"/>
      <c r="J29" s="2"/>
      <c r="K29" s="2"/>
      <c r="L29" s="2"/>
      <c r="M29" s="2"/>
      <c r="N29" s="2"/>
      <c r="O29" s="2"/>
    </row>
    <row r="30" spans="2:16" s="3" customFormat="1" ht="14.5" thickBot="1" x14ac:dyDescent="0.35">
      <c r="B30" s="108"/>
      <c r="C30" s="68"/>
      <c r="D30" s="67" t="s">
        <v>49</v>
      </c>
      <c r="E30" s="39"/>
      <c r="G30" s="2"/>
      <c r="H30" s="4" t="s">
        <v>50</v>
      </c>
      <c r="I30" s="2"/>
      <c r="J30" s="2"/>
      <c r="K30" s="2"/>
      <c r="L30" s="2"/>
      <c r="M30" s="2"/>
      <c r="N30" s="2"/>
      <c r="O30" s="2"/>
      <c r="P30" s="2"/>
    </row>
    <row r="31" spans="2:16" s="3" customFormat="1" ht="80.150000000000006" customHeight="1" thickBot="1" x14ac:dyDescent="0.35">
      <c r="B31" s="108"/>
      <c r="C31" s="68"/>
      <c r="D31" s="13" t="s">
        <v>1650</v>
      </c>
      <c r="E31" s="39"/>
      <c r="F31" s="5"/>
      <c r="G31" s="2"/>
      <c r="H31" s="4" t="s">
        <v>51</v>
      </c>
      <c r="I31" s="2"/>
      <c r="J31" s="2"/>
      <c r="K31" s="2"/>
      <c r="L31" s="2"/>
      <c r="M31" s="2"/>
      <c r="N31" s="2"/>
      <c r="O31" s="2"/>
      <c r="P31" s="2"/>
    </row>
    <row r="32" spans="2:16" s="3" customFormat="1" ht="32.25" customHeight="1" thickBot="1" x14ac:dyDescent="0.35">
      <c r="B32" s="1336" t="s">
        <v>52</v>
      </c>
      <c r="C32" s="1338"/>
      <c r="D32" s="41"/>
      <c r="E32" s="39"/>
      <c r="G32" s="2"/>
      <c r="H32" s="4" t="s">
        <v>53</v>
      </c>
      <c r="I32" s="2"/>
      <c r="J32" s="2"/>
      <c r="K32" s="2"/>
      <c r="L32" s="2"/>
      <c r="M32" s="2"/>
      <c r="N32" s="2"/>
      <c r="O32" s="2"/>
      <c r="P32" s="2"/>
    </row>
    <row r="33" spans="1:16" s="3" customFormat="1" ht="17.25" customHeight="1" thickBot="1" x14ac:dyDescent="0.35">
      <c r="B33" s="108"/>
      <c r="C33" s="68"/>
      <c r="D33" s="13"/>
      <c r="E33" s="39"/>
      <c r="G33" s="2"/>
      <c r="H33" s="4" t="s">
        <v>54</v>
      </c>
      <c r="I33" s="2"/>
      <c r="J33" s="2"/>
      <c r="K33" s="2"/>
      <c r="L33" s="2"/>
      <c r="M33" s="2"/>
      <c r="N33" s="2"/>
      <c r="O33" s="2"/>
      <c r="P33" s="2"/>
    </row>
    <row r="34" spans="1:16" s="3" customFormat="1" x14ac:dyDescent="0.3">
      <c r="B34" s="108"/>
      <c r="C34" s="68"/>
      <c r="D34" s="41"/>
      <c r="E34" s="39"/>
      <c r="F34" s="5"/>
      <c r="G34" s="2"/>
      <c r="H34" s="4" t="s">
        <v>55</v>
      </c>
      <c r="I34" s="2"/>
      <c r="J34" s="2"/>
      <c r="K34" s="2"/>
      <c r="L34" s="2"/>
      <c r="M34" s="2"/>
      <c r="N34" s="2"/>
      <c r="O34" s="2"/>
      <c r="P34" s="2"/>
    </row>
    <row r="35" spans="1:16" s="3" customFormat="1" x14ac:dyDescent="0.3">
      <c r="B35" s="108"/>
      <c r="C35" s="112" t="s">
        <v>56</v>
      </c>
      <c r="D35" s="41"/>
      <c r="E35" s="39"/>
      <c r="G35" s="2"/>
      <c r="H35" s="4" t="s">
        <v>57</v>
      </c>
      <c r="I35" s="2"/>
      <c r="J35" s="2"/>
      <c r="K35" s="2"/>
      <c r="L35" s="2"/>
      <c r="M35" s="2"/>
      <c r="N35" s="2"/>
      <c r="O35" s="2"/>
      <c r="P35" s="2"/>
    </row>
    <row r="36" spans="1:16" s="3" customFormat="1" ht="31.5" customHeight="1" thickBot="1" x14ac:dyDescent="0.35">
      <c r="B36" s="1336" t="s">
        <v>58</v>
      </c>
      <c r="C36" s="1338"/>
      <c r="D36" s="41"/>
      <c r="E36" s="39"/>
      <c r="G36" s="2"/>
      <c r="H36" s="4" t="s">
        <v>59</v>
      </c>
      <c r="I36" s="2"/>
      <c r="J36" s="2"/>
      <c r="K36" s="2"/>
      <c r="L36" s="2"/>
      <c r="M36" s="2"/>
      <c r="N36" s="2"/>
      <c r="O36" s="2"/>
      <c r="P36" s="2"/>
    </row>
    <row r="37" spans="1:16" s="3" customFormat="1" x14ac:dyDescent="0.3">
      <c r="B37" s="108"/>
      <c r="C37" s="68" t="s">
        <v>60</v>
      </c>
      <c r="D37" s="14" t="s">
        <v>682</v>
      </c>
      <c r="E37" s="39"/>
      <c r="G37" s="2"/>
      <c r="H37" s="4" t="s">
        <v>61</v>
      </c>
      <c r="I37" s="2"/>
      <c r="J37" s="2"/>
      <c r="K37" s="2"/>
      <c r="L37" s="2"/>
      <c r="M37" s="2"/>
      <c r="N37" s="2"/>
      <c r="O37" s="2"/>
      <c r="P37" s="2"/>
    </row>
    <row r="38" spans="1:16" s="3" customFormat="1" ht="14.5" x14ac:dyDescent="0.35">
      <c r="B38" s="108"/>
      <c r="C38" s="68" t="s">
        <v>62</v>
      </c>
      <c r="D38" s="234" t="s">
        <v>683</v>
      </c>
      <c r="E38" s="39"/>
      <c r="G38" s="2"/>
      <c r="H38" s="4" t="s">
        <v>63</v>
      </c>
      <c r="I38" s="2"/>
      <c r="J38" s="2"/>
      <c r="K38" s="2"/>
      <c r="L38" s="2"/>
      <c r="M38" s="2"/>
      <c r="N38" s="2"/>
      <c r="O38" s="2"/>
      <c r="P38" s="2"/>
    </row>
    <row r="39" spans="1:16" s="3" customFormat="1" ht="14.5" thickBot="1" x14ac:dyDescent="0.35">
      <c r="B39" s="108"/>
      <c r="C39" s="68" t="s">
        <v>64</v>
      </c>
      <c r="D39" s="15">
        <v>42666</v>
      </c>
      <c r="E39" s="39"/>
      <c r="G39" s="2"/>
      <c r="H39" s="4" t="s">
        <v>65</v>
      </c>
      <c r="I39" s="2"/>
      <c r="J39" s="2"/>
      <c r="K39" s="2"/>
      <c r="L39" s="2"/>
      <c r="M39" s="2"/>
      <c r="N39" s="2"/>
      <c r="O39" s="2"/>
      <c r="P39" s="2"/>
    </row>
    <row r="40" spans="1:16" s="3" customFormat="1" ht="15" customHeight="1" thickBot="1" x14ac:dyDescent="0.35">
      <c r="B40" s="108"/>
      <c r="C40" s="64" t="s">
        <v>206</v>
      </c>
      <c r="D40" s="41"/>
      <c r="E40" s="39"/>
      <c r="G40" s="2"/>
      <c r="H40" s="4" t="s">
        <v>66</v>
      </c>
      <c r="I40" s="2"/>
      <c r="J40" s="2"/>
      <c r="K40" s="2"/>
      <c r="L40" s="2"/>
      <c r="M40" s="2"/>
      <c r="N40" s="2"/>
      <c r="O40" s="2"/>
      <c r="P40" s="2"/>
    </row>
    <row r="41" spans="1:16" s="3" customFormat="1" x14ac:dyDescent="0.3">
      <c r="B41" s="108"/>
      <c r="C41" s="68" t="s">
        <v>60</v>
      </c>
      <c r="D41" s="14" t="s">
        <v>684</v>
      </c>
      <c r="E41" s="39"/>
      <c r="G41" s="2"/>
      <c r="H41" s="4" t="s">
        <v>67</v>
      </c>
      <c r="I41" s="2"/>
      <c r="J41" s="2"/>
      <c r="K41" s="2"/>
      <c r="L41" s="2"/>
      <c r="M41" s="2"/>
      <c r="N41" s="2"/>
      <c r="O41" s="2"/>
      <c r="P41" s="2"/>
    </row>
    <row r="42" spans="1:16" s="3" customFormat="1" ht="14.5" x14ac:dyDescent="0.35">
      <c r="B42" s="108"/>
      <c r="C42" s="68" t="s">
        <v>62</v>
      </c>
      <c r="D42" s="234" t="s">
        <v>685</v>
      </c>
      <c r="E42" s="39"/>
      <c r="G42" s="2"/>
      <c r="H42" s="4" t="s">
        <v>68</v>
      </c>
      <c r="I42" s="2"/>
      <c r="J42" s="2"/>
      <c r="K42" s="2"/>
      <c r="L42" s="2"/>
      <c r="M42" s="2"/>
      <c r="N42" s="2"/>
      <c r="O42" s="2"/>
      <c r="P42" s="2"/>
    </row>
    <row r="43" spans="1:16" s="3" customFormat="1" ht="14.5" thickBot="1" x14ac:dyDescent="0.35">
      <c r="B43" s="108"/>
      <c r="C43" s="68" t="s">
        <v>64</v>
      </c>
      <c r="D43" s="15">
        <v>42125</v>
      </c>
      <c r="E43" s="39"/>
      <c r="G43" s="2"/>
      <c r="H43" s="4" t="s">
        <v>69</v>
      </c>
      <c r="I43" s="2"/>
      <c r="J43" s="2"/>
      <c r="K43" s="2"/>
      <c r="L43" s="2"/>
      <c r="M43" s="2"/>
      <c r="N43" s="2"/>
      <c r="O43" s="2"/>
      <c r="P43" s="2"/>
    </row>
    <row r="44" spans="1:16" s="3" customFormat="1" ht="14.5" thickBot="1" x14ac:dyDescent="0.35">
      <c r="B44" s="108"/>
      <c r="C44" s="64" t="s">
        <v>271</v>
      </c>
      <c r="D44" s="41"/>
      <c r="E44" s="39"/>
      <c r="G44" s="2"/>
      <c r="H44" s="4" t="s">
        <v>70</v>
      </c>
      <c r="I44" s="2"/>
      <c r="J44" s="2"/>
      <c r="K44" s="2"/>
      <c r="L44" s="2"/>
      <c r="M44" s="2"/>
      <c r="N44" s="2"/>
      <c r="O44" s="2"/>
      <c r="P44" s="2"/>
    </row>
    <row r="45" spans="1:16" s="3" customFormat="1" x14ac:dyDescent="0.3">
      <c r="B45" s="108"/>
      <c r="C45" s="68" t="s">
        <v>60</v>
      </c>
      <c r="D45" s="14" t="s">
        <v>686</v>
      </c>
      <c r="E45" s="39"/>
      <c r="G45" s="2"/>
      <c r="H45" s="4" t="s">
        <v>71</v>
      </c>
      <c r="I45" s="2"/>
      <c r="J45" s="2"/>
      <c r="K45" s="2"/>
      <c r="L45" s="2"/>
      <c r="M45" s="2"/>
      <c r="N45" s="2"/>
      <c r="O45" s="2"/>
      <c r="P45" s="2"/>
    </row>
    <row r="46" spans="1:16" s="3" customFormat="1" ht="14.5" x14ac:dyDescent="0.35">
      <c r="B46" s="108"/>
      <c r="C46" s="68" t="s">
        <v>62</v>
      </c>
      <c r="D46" s="234" t="s">
        <v>687</v>
      </c>
      <c r="E46" s="39"/>
      <c r="G46" s="2"/>
      <c r="H46" s="4" t="s">
        <v>72</v>
      </c>
      <c r="I46" s="2"/>
      <c r="J46" s="2"/>
      <c r="K46" s="2"/>
      <c r="L46" s="2"/>
      <c r="M46" s="2"/>
      <c r="N46" s="2"/>
      <c r="O46" s="2"/>
      <c r="P46" s="2"/>
    </row>
    <row r="47" spans="1:16" ht="14.5" thickBot="1" x14ac:dyDescent="0.35">
      <c r="A47" s="3"/>
      <c r="B47" s="108"/>
      <c r="C47" s="68" t="s">
        <v>64</v>
      </c>
      <c r="D47" s="15">
        <v>42564</v>
      </c>
      <c r="E47" s="39"/>
      <c r="H47" s="4" t="s">
        <v>73</v>
      </c>
    </row>
    <row r="48" spans="1:16" ht="14.5" thickBot="1" x14ac:dyDescent="0.35">
      <c r="B48" s="108"/>
      <c r="C48" s="64" t="s">
        <v>205</v>
      </c>
      <c r="D48" s="41"/>
      <c r="E48" s="39"/>
      <c r="H48" s="4" t="s">
        <v>74</v>
      </c>
    </row>
    <row r="49" spans="2:8" x14ac:dyDescent="0.3">
      <c r="B49" s="108"/>
      <c r="C49" s="68" t="s">
        <v>60</v>
      </c>
      <c r="D49" s="14" t="s">
        <v>688</v>
      </c>
      <c r="E49" s="39"/>
      <c r="H49" s="4" t="s">
        <v>75</v>
      </c>
    </row>
    <row r="50" spans="2:8" ht="14.5" x14ac:dyDescent="0.35">
      <c r="B50" s="108"/>
      <c r="C50" s="68" t="s">
        <v>62</v>
      </c>
      <c r="D50" s="234" t="s">
        <v>698</v>
      </c>
      <c r="E50" s="39"/>
      <c r="H50" s="4" t="s">
        <v>76</v>
      </c>
    </row>
    <row r="51" spans="2:8" ht="14.5" thickBot="1" x14ac:dyDescent="0.35">
      <c r="B51" s="108"/>
      <c r="C51" s="68" t="s">
        <v>64</v>
      </c>
      <c r="D51" s="15"/>
      <c r="E51" s="39"/>
      <c r="H51" s="4" t="s">
        <v>77</v>
      </c>
    </row>
    <row r="52" spans="2:8" ht="14.5" thickBot="1" x14ac:dyDescent="0.35">
      <c r="B52" s="108"/>
      <c r="C52" s="64" t="s">
        <v>205</v>
      </c>
      <c r="D52" s="41"/>
      <c r="E52" s="39"/>
      <c r="H52" s="4" t="s">
        <v>78</v>
      </c>
    </row>
    <row r="53" spans="2:8" x14ac:dyDescent="0.3">
      <c r="B53" s="108"/>
      <c r="C53" s="68" t="s">
        <v>60</v>
      </c>
      <c r="D53" s="14" t="s">
        <v>689</v>
      </c>
      <c r="E53" s="39"/>
      <c r="H53" s="4" t="s">
        <v>79</v>
      </c>
    </row>
    <row r="54" spans="2:8" ht="14.5" x14ac:dyDescent="0.35">
      <c r="B54" s="108"/>
      <c r="C54" s="68" t="s">
        <v>62</v>
      </c>
      <c r="D54" s="234" t="s">
        <v>690</v>
      </c>
      <c r="E54" s="39"/>
      <c r="H54" s="4" t="s">
        <v>80</v>
      </c>
    </row>
    <row r="55" spans="2:8" ht="14.5" thickBot="1" x14ac:dyDescent="0.35">
      <c r="B55" s="108"/>
      <c r="C55" s="68" t="s">
        <v>64</v>
      </c>
      <c r="D55" s="15"/>
      <c r="E55" s="39"/>
      <c r="H55" s="4" t="s">
        <v>81</v>
      </c>
    </row>
    <row r="56" spans="2:8" x14ac:dyDescent="0.3">
      <c r="B56" s="108"/>
      <c r="C56" s="68"/>
      <c r="D56" s="41"/>
      <c r="E56" s="39"/>
      <c r="H56" s="4" t="s">
        <v>82</v>
      </c>
    </row>
    <row r="57" spans="2:8" ht="14.5" thickBot="1" x14ac:dyDescent="0.35">
      <c r="B57" s="108"/>
      <c r="C57" s="64" t="s">
        <v>205</v>
      </c>
      <c r="D57" s="41"/>
      <c r="E57" s="39"/>
      <c r="H57" s="4" t="s">
        <v>83</v>
      </c>
    </row>
    <row r="58" spans="2:8" x14ac:dyDescent="0.3">
      <c r="B58" s="108"/>
      <c r="C58" s="68" t="s">
        <v>60</v>
      </c>
      <c r="D58" s="14" t="s">
        <v>691</v>
      </c>
      <c r="E58" s="39"/>
      <c r="H58" s="4" t="s">
        <v>84</v>
      </c>
    </row>
    <row r="59" spans="2:8" ht="14.5" x14ac:dyDescent="0.35">
      <c r="B59" s="108"/>
      <c r="C59" s="68" t="s">
        <v>62</v>
      </c>
      <c r="D59" s="234" t="s">
        <v>697</v>
      </c>
      <c r="E59" s="39"/>
      <c r="H59" s="4" t="s">
        <v>85</v>
      </c>
    </row>
    <row r="60" spans="2:8" ht="14.5" thickBot="1" x14ac:dyDescent="0.35">
      <c r="B60" s="108"/>
      <c r="C60" s="68" t="s">
        <v>64</v>
      </c>
      <c r="D60" s="15"/>
      <c r="E60" s="39"/>
      <c r="H60" s="4" t="s">
        <v>86</v>
      </c>
    </row>
    <row r="61" spans="2:8" x14ac:dyDescent="0.3">
      <c r="B61" s="108"/>
      <c r="C61" s="68"/>
      <c r="D61" s="41"/>
      <c r="E61" s="39"/>
      <c r="H61" s="4" t="s">
        <v>87</v>
      </c>
    </row>
    <row r="62" spans="2:8" ht="14.5" thickBot="1" x14ac:dyDescent="0.35">
      <c r="B62" s="108"/>
      <c r="C62" s="64" t="s">
        <v>205</v>
      </c>
      <c r="D62" s="41"/>
      <c r="E62" s="39"/>
      <c r="H62" s="4" t="s">
        <v>88</v>
      </c>
    </row>
    <row r="63" spans="2:8" x14ac:dyDescent="0.3">
      <c r="B63" s="108"/>
      <c r="C63" s="68" t="s">
        <v>60</v>
      </c>
      <c r="D63" s="14" t="s">
        <v>692</v>
      </c>
      <c r="E63" s="39"/>
      <c r="H63" s="4" t="s">
        <v>89</v>
      </c>
    </row>
    <row r="64" spans="2:8" ht="14.5" x14ac:dyDescent="0.35">
      <c r="B64" s="108"/>
      <c r="C64" s="68" t="s">
        <v>62</v>
      </c>
      <c r="D64" s="234" t="s">
        <v>693</v>
      </c>
      <c r="E64" s="39"/>
      <c r="H64" s="4" t="s">
        <v>90</v>
      </c>
    </row>
    <row r="65" spans="2:8" ht="14.5" thickBot="1" x14ac:dyDescent="0.35">
      <c r="B65" s="108"/>
      <c r="C65" s="68" t="s">
        <v>64</v>
      </c>
      <c r="D65" s="15"/>
      <c r="E65" s="39"/>
      <c r="H65" s="4" t="s">
        <v>91</v>
      </c>
    </row>
    <row r="66" spans="2:8" x14ac:dyDescent="0.3">
      <c r="B66" s="108"/>
      <c r="C66" s="68"/>
      <c r="D66" s="41"/>
      <c r="E66" s="39"/>
      <c r="H66" s="4" t="s">
        <v>92</v>
      </c>
    </row>
    <row r="67" spans="2:8" ht="14.5" thickBot="1" x14ac:dyDescent="0.35">
      <c r="B67" s="108"/>
      <c r="C67" s="64" t="s">
        <v>205</v>
      </c>
      <c r="D67" s="41"/>
      <c r="E67" s="39"/>
      <c r="H67" s="4" t="s">
        <v>93</v>
      </c>
    </row>
    <row r="68" spans="2:8" x14ac:dyDescent="0.3">
      <c r="B68" s="108"/>
      <c r="C68" s="68" t="s">
        <v>60</v>
      </c>
      <c r="D68" s="14" t="s">
        <v>1028</v>
      </c>
      <c r="E68" s="39"/>
      <c r="H68" s="4" t="s">
        <v>94</v>
      </c>
    </row>
    <row r="69" spans="2:8" ht="14.5" x14ac:dyDescent="0.35">
      <c r="B69" s="108"/>
      <c r="C69" s="68" t="s">
        <v>62</v>
      </c>
      <c r="D69" s="235" t="s">
        <v>694</v>
      </c>
      <c r="E69" s="39"/>
      <c r="H69" s="4" t="s">
        <v>95</v>
      </c>
    </row>
    <row r="70" spans="2:8" ht="14.5" thickBot="1" x14ac:dyDescent="0.35">
      <c r="B70" s="108"/>
      <c r="C70" s="68" t="s">
        <v>64</v>
      </c>
      <c r="D70" s="15"/>
      <c r="E70" s="39"/>
      <c r="H70" s="4" t="s">
        <v>96</v>
      </c>
    </row>
    <row r="71" spans="2:8" x14ac:dyDescent="0.3">
      <c r="B71" s="108"/>
      <c r="C71" s="68"/>
      <c r="D71" s="236"/>
      <c r="E71" s="39"/>
      <c r="H71" s="4" t="s">
        <v>97</v>
      </c>
    </row>
    <row r="72" spans="2:8" ht="14.5" thickBot="1" x14ac:dyDescent="0.35">
      <c r="B72" s="108"/>
      <c r="C72" s="64" t="s">
        <v>205</v>
      </c>
      <c r="D72" s="41"/>
      <c r="E72" s="39"/>
      <c r="H72" s="4" t="s">
        <v>98</v>
      </c>
    </row>
    <row r="73" spans="2:8" x14ac:dyDescent="0.3">
      <c r="B73" s="108"/>
      <c r="C73" s="68" t="s">
        <v>60</v>
      </c>
      <c r="D73" s="14" t="s">
        <v>695</v>
      </c>
      <c r="E73" s="39"/>
      <c r="H73" s="4" t="s">
        <v>99</v>
      </c>
    </row>
    <row r="74" spans="2:8" ht="14.5" x14ac:dyDescent="0.35">
      <c r="B74" s="108"/>
      <c r="C74" s="68" t="s">
        <v>62</v>
      </c>
      <c r="D74" s="234" t="s">
        <v>699</v>
      </c>
      <c r="E74" s="39"/>
      <c r="H74" s="4" t="s">
        <v>100</v>
      </c>
    </row>
    <row r="75" spans="2:8" ht="14.5" thickBot="1" x14ac:dyDescent="0.35">
      <c r="B75" s="108"/>
      <c r="C75" s="68" t="s">
        <v>64</v>
      </c>
      <c r="D75" s="15"/>
      <c r="E75" s="39"/>
      <c r="H75" s="4" t="s">
        <v>101</v>
      </c>
    </row>
    <row r="76" spans="2:8" x14ac:dyDescent="0.3">
      <c r="B76" s="108"/>
      <c r="C76" s="68"/>
      <c r="D76" s="236"/>
      <c r="E76" s="39"/>
      <c r="H76" s="4" t="s">
        <v>102</v>
      </c>
    </row>
    <row r="77" spans="2:8" ht="14.5" thickBot="1" x14ac:dyDescent="0.35">
      <c r="B77" s="108"/>
      <c r="C77" s="64" t="s">
        <v>205</v>
      </c>
      <c r="D77" s="41"/>
      <c r="E77" s="39"/>
      <c r="H77" s="4" t="s">
        <v>103</v>
      </c>
    </row>
    <row r="78" spans="2:8" x14ac:dyDescent="0.3">
      <c r="B78" s="108"/>
      <c r="C78" s="68" t="s">
        <v>60</v>
      </c>
      <c r="D78" s="14" t="s">
        <v>696</v>
      </c>
      <c r="E78" s="39"/>
      <c r="H78" s="4" t="s">
        <v>104</v>
      </c>
    </row>
    <row r="79" spans="2:8" ht="14.5" x14ac:dyDescent="0.35">
      <c r="B79" s="108"/>
      <c r="C79" s="68" t="s">
        <v>62</v>
      </c>
      <c r="D79" s="234" t="s">
        <v>700</v>
      </c>
      <c r="E79" s="39"/>
      <c r="H79" s="4" t="s">
        <v>105</v>
      </c>
    </row>
    <row r="80" spans="2:8" ht="14.5" thickBot="1" x14ac:dyDescent="0.35">
      <c r="B80" s="108"/>
      <c r="C80" s="68" t="s">
        <v>64</v>
      </c>
      <c r="D80" s="15"/>
      <c r="E80" s="39"/>
      <c r="H80" s="4" t="s">
        <v>106</v>
      </c>
    </row>
    <row r="81" spans="2:8" x14ac:dyDescent="0.3">
      <c r="B81" s="108"/>
      <c r="C81" s="68"/>
      <c r="D81" s="236"/>
      <c r="E81" s="39"/>
      <c r="H81" s="4"/>
    </row>
    <row r="82" spans="2:8" ht="14.5" thickBot="1" x14ac:dyDescent="0.35">
      <c r="B82" s="108"/>
      <c r="C82" s="64" t="s">
        <v>205</v>
      </c>
      <c r="D82" s="41"/>
      <c r="E82" s="39"/>
      <c r="H82" s="4"/>
    </row>
    <row r="83" spans="2:8" x14ac:dyDescent="0.3">
      <c r="B83" s="108"/>
      <c r="C83" s="68" t="s">
        <v>60</v>
      </c>
      <c r="D83" s="14" t="s">
        <v>800</v>
      </c>
      <c r="E83" s="39"/>
      <c r="H83" s="4"/>
    </row>
    <row r="84" spans="2:8" ht="14.5" x14ac:dyDescent="0.35">
      <c r="B84" s="108"/>
      <c r="C84" s="68" t="s">
        <v>62</v>
      </c>
      <c r="D84" s="235" t="s">
        <v>1643</v>
      </c>
      <c r="E84" s="39"/>
      <c r="H84" s="4"/>
    </row>
    <row r="85" spans="2:8" ht="14.5" thickBot="1" x14ac:dyDescent="0.35">
      <c r="B85" s="108"/>
      <c r="C85" s="68" t="s">
        <v>64</v>
      </c>
      <c r="D85" s="15"/>
      <c r="E85" s="39"/>
      <c r="H85" s="4" t="s">
        <v>107</v>
      </c>
    </row>
    <row r="86" spans="2:8" x14ac:dyDescent="0.3">
      <c r="B86" s="108"/>
      <c r="C86" s="68"/>
      <c r="D86" s="236"/>
      <c r="E86" s="39"/>
      <c r="H86" s="4"/>
    </row>
    <row r="87" spans="2:8" ht="14.5" thickBot="1" x14ac:dyDescent="0.35">
      <c r="B87" s="108"/>
      <c r="C87" s="64" t="s">
        <v>205</v>
      </c>
      <c r="D87" s="41"/>
      <c r="E87" s="39"/>
      <c r="H87" s="4"/>
    </row>
    <row r="88" spans="2:8" x14ac:dyDescent="0.3">
      <c r="B88" s="108"/>
      <c r="C88" s="68" t="s">
        <v>60</v>
      </c>
      <c r="D88" s="14" t="s">
        <v>684</v>
      </c>
      <c r="E88" s="39"/>
      <c r="H88" s="4"/>
    </row>
    <row r="89" spans="2:8" ht="14.5" x14ac:dyDescent="0.35">
      <c r="B89" s="108"/>
      <c r="C89" s="68" t="s">
        <v>62</v>
      </c>
      <c r="D89" s="234" t="s">
        <v>685</v>
      </c>
      <c r="E89" s="39"/>
      <c r="H89" s="4"/>
    </row>
    <row r="90" spans="2:8" ht="14.5" thickBot="1" x14ac:dyDescent="0.35">
      <c r="B90" s="108"/>
      <c r="C90" s="68" t="s">
        <v>64</v>
      </c>
      <c r="D90" s="15">
        <v>42125</v>
      </c>
      <c r="E90" s="39"/>
      <c r="H90" s="4" t="s">
        <v>107</v>
      </c>
    </row>
    <row r="91" spans="2:8" x14ac:dyDescent="0.3">
      <c r="H91" s="4" t="s">
        <v>108</v>
      </c>
    </row>
    <row r="92" spans="2:8" x14ac:dyDescent="0.3">
      <c r="H92" s="4" t="s">
        <v>109</v>
      </c>
    </row>
    <row r="93" spans="2:8" x14ac:dyDescent="0.3">
      <c r="H93" s="4" t="s">
        <v>110</v>
      </c>
    </row>
    <row r="94" spans="2:8" x14ac:dyDescent="0.3">
      <c r="H94" s="4" t="s">
        <v>111</v>
      </c>
    </row>
    <row r="95" spans="2:8" x14ac:dyDescent="0.3">
      <c r="H95" s="4" t="s">
        <v>112</v>
      </c>
    </row>
    <row r="96" spans="2:8" x14ac:dyDescent="0.3">
      <c r="H96" s="4" t="s">
        <v>113</v>
      </c>
    </row>
    <row r="97" spans="8:8" x14ac:dyDescent="0.3">
      <c r="H97" s="4" t="s">
        <v>114</v>
      </c>
    </row>
    <row r="98" spans="8:8" x14ac:dyDescent="0.3">
      <c r="H98" s="4" t="s">
        <v>115</v>
      </c>
    </row>
    <row r="99" spans="8:8" x14ac:dyDescent="0.3">
      <c r="H99" s="4" t="s">
        <v>116</v>
      </c>
    </row>
    <row r="100" spans="8:8" x14ac:dyDescent="0.3">
      <c r="H100" s="4" t="s">
        <v>117</v>
      </c>
    </row>
    <row r="101" spans="8:8" x14ac:dyDescent="0.3">
      <c r="H101" s="4" t="s">
        <v>118</v>
      </c>
    </row>
    <row r="102" spans="8:8" x14ac:dyDescent="0.3">
      <c r="H102" s="4" t="s">
        <v>119</v>
      </c>
    </row>
    <row r="103" spans="8:8" x14ac:dyDescent="0.3">
      <c r="H103" s="4" t="s">
        <v>120</v>
      </c>
    </row>
    <row r="104" spans="8:8" x14ac:dyDescent="0.3">
      <c r="H104" s="4" t="s">
        <v>121</v>
      </c>
    </row>
    <row r="105" spans="8:8" x14ac:dyDescent="0.3">
      <c r="H105" s="4" t="s">
        <v>122</v>
      </c>
    </row>
    <row r="106" spans="8:8" x14ac:dyDescent="0.3">
      <c r="H106" s="4" t="s">
        <v>123</v>
      </c>
    </row>
    <row r="107" spans="8:8" x14ac:dyDescent="0.3">
      <c r="H107" s="4" t="s">
        <v>124</v>
      </c>
    </row>
    <row r="108" spans="8:8" x14ac:dyDescent="0.3">
      <c r="H108" s="4" t="s">
        <v>125</v>
      </c>
    </row>
    <row r="109" spans="8:8" x14ac:dyDescent="0.3">
      <c r="H109" s="4" t="s">
        <v>126</v>
      </c>
    </row>
    <row r="110" spans="8:8" x14ac:dyDescent="0.3">
      <c r="H110" s="4" t="s">
        <v>127</v>
      </c>
    </row>
    <row r="111" spans="8:8" x14ac:dyDescent="0.3">
      <c r="H111" s="4" t="s">
        <v>128</v>
      </c>
    </row>
    <row r="112" spans="8:8" x14ac:dyDescent="0.3">
      <c r="H112" s="4" t="s">
        <v>129</v>
      </c>
    </row>
    <row r="113" spans="8:8" x14ac:dyDescent="0.3">
      <c r="H113" s="4" t="s">
        <v>130</v>
      </c>
    </row>
    <row r="114" spans="8:8" x14ac:dyDescent="0.3">
      <c r="H114" s="4" t="s">
        <v>131</v>
      </c>
    </row>
    <row r="115" spans="8:8" x14ac:dyDescent="0.3">
      <c r="H115" s="4" t="s">
        <v>132</v>
      </c>
    </row>
    <row r="116" spans="8:8" x14ac:dyDescent="0.3">
      <c r="H116" s="4" t="s">
        <v>133</v>
      </c>
    </row>
    <row r="117" spans="8:8" x14ac:dyDescent="0.3">
      <c r="H117" s="4" t="s">
        <v>134</v>
      </c>
    </row>
    <row r="118" spans="8:8" x14ac:dyDescent="0.3">
      <c r="H118" s="4" t="s">
        <v>135</v>
      </c>
    </row>
    <row r="119" spans="8:8" x14ac:dyDescent="0.3">
      <c r="H119" s="4" t="s">
        <v>136</v>
      </c>
    </row>
    <row r="120" spans="8:8" x14ac:dyDescent="0.3">
      <c r="H120" s="4" t="s">
        <v>137</v>
      </c>
    </row>
    <row r="121" spans="8:8" x14ac:dyDescent="0.3">
      <c r="H121" s="4" t="s">
        <v>138</v>
      </c>
    </row>
    <row r="122" spans="8:8" x14ac:dyDescent="0.3">
      <c r="H122" s="4" t="s">
        <v>139</v>
      </c>
    </row>
    <row r="123" spans="8:8" x14ac:dyDescent="0.3">
      <c r="H123" s="4" t="s">
        <v>140</v>
      </c>
    </row>
    <row r="124" spans="8:8" x14ac:dyDescent="0.3">
      <c r="H124" s="4" t="s">
        <v>141</v>
      </c>
    </row>
    <row r="125" spans="8:8" x14ac:dyDescent="0.3">
      <c r="H125" s="4" t="s">
        <v>142</v>
      </c>
    </row>
    <row r="126" spans="8:8" x14ac:dyDescent="0.3">
      <c r="H126" s="4" t="s">
        <v>143</v>
      </c>
    </row>
    <row r="127" spans="8:8" x14ac:dyDescent="0.3">
      <c r="H127" s="4" t="s">
        <v>144</v>
      </c>
    </row>
    <row r="128" spans="8:8" x14ac:dyDescent="0.3">
      <c r="H128" s="4" t="s">
        <v>145</v>
      </c>
    </row>
    <row r="129" spans="8:8" x14ac:dyDescent="0.3">
      <c r="H129" s="4" t="s">
        <v>146</v>
      </c>
    </row>
    <row r="130" spans="8:8" x14ac:dyDescent="0.3">
      <c r="H130" s="4" t="s">
        <v>147</v>
      </c>
    </row>
    <row r="131" spans="8:8" x14ac:dyDescent="0.3">
      <c r="H131" s="4" t="s">
        <v>148</v>
      </c>
    </row>
    <row r="132" spans="8:8" x14ac:dyDescent="0.3">
      <c r="H132" s="4" t="s">
        <v>149</v>
      </c>
    </row>
    <row r="133" spans="8:8" x14ac:dyDescent="0.3">
      <c r="H133" s="4" t="s">
        <v>150</v>
      </c>
    </row>
    <row r="134" spans="8:8" x14ac:dyDescent="0.3">
      <c r="H134" s="4" t="s">
        <v>151</v>
      </c>
    </row>
    <row r="135" spans="8:8" x14ac:dyDescent="0.3">
      <c r="H135" s="4" t="s">
        <v>152</v>
      </c>
    </row>
    <row r="136" spans="8:8" x14ac:dyDescent="0.3">
      <c r="H136" s="4" t="s">
        <v>153</v>
      </c>
    </row>
    <row r="137" spans="8:8" x14ac:dyDescent="0.3">
      <c r="H137" s="4" t="s">
        <v>154</v>
      </c>
    </row>
    <row r="138" spans="8:8" x14ac:dyDescent="0.3">
      <c r="H138" s="4" t="s">
        <v>155</v>
      </c>
    </row>
    <row r="139" spans="8:8" x14ac:dyDescent="0.3">
      <c r="H139" s="4" t="s">
        <v>156</v>
      </c>
    </row>
    <row r="140" spans="8:8" x14ac:dyDescent="0.3">
      <c r="H140" s="4" t="s">
        <v>157</v>
      </c>
    </row>
    <row r="141" spans="8:8" x14ac:dyDescent="0.3">
      <c r="H141" s="4" t="s">
        <v>158</v>
      </c>
    </row>
    <row r="142" spans="8:8" x14ac:dyDescent="0.3">
      <c r="H142" s="4" t="s">
        <v>159</v>
      </c>
    </row>
    <row r="143" spans="8:8" x14ac:dyDescent="0.3">
      <c r="H143" s="4" t="s">
        <v>160</v>
      </c>
    </row>
    <row r="144" spans="8:8" x14ac:dyDescent="0.3">
      <c r="H144" s="4" t="s">
        <v>161</v>
      </c>
    </row>
    <row r="145" spans="8:8" x14ac:dyDescent="0.3">
      <c r="H145" s="4" t="s">
        <v>162</v>
      </c>
    </row>
    <row r="146" spans="8:8" x14ac:dyDescent="0.3">
      <c r="H146" s="4" t="s">
        <v>163</v>
      </c>
    </row>
    <row r="147" spans="8:8" x14ac:dyDescent="0.3">
      <c r="H147" s="4" t="s">
        <v>164</v>
      </c>
    </row>
    <row r="148" spans="8:8" x14ac:dyDescent="0.3">
      <c r="H148" s="4" t="s">
        <v>165</v>
      </c>
    </row>
    <row r="149" spans="8:8" x14ac:dyDescent="0.3">
      <c r="H149" s="4" t="s">
        <v>166</v>
      </c>
    </row>
    <row r="150" spans="8:8" x14ac:dyDescent="0.3">
      <c r="H150" s="4" t="s">
        <v>167</v>
      </c>
    </row>
    <row r="151" spans="8:8" x14ac:dyDescent="0.3">
      <c r="H151" s="4" t="s">
        <v>168</v>
      </c>
    </row>
    <row r="152" spans="8:8" x14ac:dyDescent="0.3">
      <c r="H152" s="4" t="s">
        <v>169</v>
      </c>
    </row>
    <row r="153" spans="8:8" x14ac:dyDescent="0.3">
      <c r="H153" s="4" t="s">
        <v>170</v>
      </c>
    </row>
    <row r="154" spans="8:8" x14ac:dyDescent="0.3">
      <c r="H154" s="4" t="s">
        <v>171</v>
      </c>
    </row>
    <row r="155" spans="8:8" x14ac:dyDescent="0.3">
      <c r="H155" s="4" t="s">
        <v>172</v>
      </c>
    </row>
    <row r="156" spans="8:8" x14ac:dyDescent="0.3">
      <c r="H156" s="4" t="s">
        <v>173</v>
      </c>
    </row>
    <row r="157" spans="8:8" x14ac:dyDescent="0.3">
      <c r="H157" s="4" t="s">
        <v>174</v>
      </c>
    </row>
    <row r="158" spans="8:8" x14ac:dyDescent="0.3">
      <c r="H158" s="4" t="s">
        <v>175</v>
      </c>
    </row>
    <row r="159" spans="8:8" x14ac:dyDescent="0.3">
      <c r="H159" s="4" t="s">
        <v>176</v>
      </c>
    </row>
    <row r="160" spans="8:8" x14ac:dyDescent="0.3">
      <c r="H160" s="4" t="s">
        <v>177</v>
      </c>
    </row>
    <row r="161" spans="8:8" x14ac:dyDescent="0.3">
      <c r="H161" s="4" t="s">
        <v>178</v>
      </c>
    </row>
    <row r="162" spans="8:8" x14ac:dyDescent="0.3">
      <c r="H162" s="4" t="s">
        <v>179</v>
      </c>
    </row>
    <row r="163" spans="8:8" x14ac:dyDescent="0.3">
      <c r="H163" s="4" t="s">
        <v>180</v>
      </c>
    </row>
    <row r="164" spans="8:8" x14ac:dyDescent="0.3">
      <c r="H164" s="4" t="s">
        <v>181</v>
      </c>
    </row>
    <row r="165" spans="8:8" x14ac:dyDescent="0.3">
      <c r="H165" s="4" t="s">
        <v>182</v>
      </c>
    </row>
    <row r="166" spans="8:8" x14ac:dyDescent="0.3">
      <c r="H166" s="4" t="s">
        <v>183</v>
      </c>
    </row>
    <row r="167" spans="8:8" x14ac:dyDescent="0.3">
      <c r="H167" s="4" t="s">
        <v>184</v>
      </c>
    </row>
    <row r="168" spans="8:8" x14ac:dyDescent="0.3">
      <c r="H168" s="4" t="s">
        <v>185</v>
      </c>
    </row>
    <row r="169" spans="8:8" x14ac:dyDescent="0.3">
      <c r="H169" s="4" t="s">
        <v>186</v>
      </c>
    </row>
    <row r="170" spans="8:8" x14ac:dyDescent="0.3">
      <c r="H170" s="4" t="s">
        <v>187</v>
      </c>
    </row>
    <row r="171" spans="8:8" x14ac:dyDescent="0.3">
      <c r="H171" s="4" t="s">
        <v>188</v>
      </c>
    </row>
    <row r="172" spans="8:8" x14ac:dyDescent="0.3">
      <c r="H172" s="4" t="s">
        <v>189</v>
      </c>
    </row>
    <row r="173" spans="8:8" x14ac:dyDescent="0.3">
      <c r="H173" s="4" t="s">
        <v>190</v>
      </c>
    </row>
    <row r="174" spans="8:8" x14ac:dyDescent="0.3">
      <c r="H174" s="4" t="s">
        <v>191</v>
      </c>
    </row>
    <row r="175" spans="8:8" x14ac:dyDescent="0.3">
      <c r="H175" s="4" t="s">
        <v>192</v>
      </c>
    </row>
    <row r="176" spans="8:8" x14ac:dyDescent="0.3">
      <c r="H176" s="4" t="s">
        <v>193</v>
      </c>
    </row>
    <row r="177" spans="8:8" x14ac:dyDescent="0.3">
      <c r="H177" s="4" t="s">
        <v>194</v>
      </c>
    </row>
    <row r="178" spans="8:8" x14ac:dyDescent="0.3">
      <c r="H178" s="4" t="s">
        <v>195</v>
      </c>
    </row>
    <row r="179" spans="8:8" x14ac:dyDescent="0.3">
      <c r="H179" s="4" t="s">
        <v>196</v>
      </c>
    </row>
    <row r="180" spans="8:8" x14ac:dyDescent="0.3">
      <c r="H180" s="4" t="s">
        <v>197</v>
      </c>
    </row>
    <row r="181" spans="8:8" x14ac:dyDescent="0.3">
      <c r="H181" s="4" t="s">
        <v>198</v>
      </c>
    </row>
    <row r="182" spans="8:8" x14ac:dyDescent="0.3">
      <c r="H182" s="4" t="s">
        <v>199</v>
      </c>
    </row>
    <row r="183" spans="8:8" x14ac:dyDescent="0.3">
      <c r="H183" s="4" t="s">
        <v>200</v>
      </c>
    </row>
    <row r="184" spans="8:8" x14ac:dyDescent="0.3">
      <c r="H184" s="4" t="s">
        <v>201</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41" xr:uid="{00000000-0002-0000-0000-000000000000}">
      <formula1>$P$15:$P$26</formula1>
    </dataValidation>
    <dataValidation type="list" allowBlank="1" showInputMessage="1" showErrorMessage="1" sqref="IV65539" xr:uid="{00000000-0002-0000-0000-000001000000}">
      <formula1>$K$15:$K$19</formula1>
    </dataValidation>
    <dataValidation type="list" allowBlank="1" showInputMessage="1" showErrorMessage="1" sqref="D65540" xr:uid="{00000000-0002-0000-0000-000002000000}">
      <formula1>$O$15:$O$26</formula1>
    </dataValidation>
    <dataValidation type="list" allowBlank="1" showInputMessage="1" showErrorMessage="1" sqref="IV65532 D65532" xr:uid="{00000000-0002-0000-0000-000003000000}">
      <formula1>$I$15:$I$17</formula1>
    </dataValidation>
    <dataValidation type="list" allowBlank="1" showInputMessage="1" showErrorMessage="1" sqref="IV65533:IV65537 D65533:D65537" xr:uid="{00000000-0002-0000-0000-000004000000}">
      <formula1>$H$15:$H$184</formula1>
    </dataValidation>
  </dataValidations>
  <hyperlinks>
    <hyperlink ref="D38" r:id="rId1" xr:uid="{00000000-0004-0000-0000-000000000000}"/>
    <hyperlink ref="D64" r:id="rId2" xr:uid="{00000000-0004-0000-0000-000001000000}"/>
    <hyperlink ref="D42" r:id="rId3" xr:uid="{00000000-0004-0000-0000-000002000000}"/>
    <hyperlink ref="D46" r:id="rId4" display="Ahmad.Abdelfattah@MOP.GOV.JO" xr:uid="{00000000-0004-0000-0000-000003000000}"/>
    <hyperlink ref="D54" r:id="rId5" xr:uid="{00000000-0004-0000-0000-000004000000}"/>
    <hyperlink ref="D79" r:id="rId6" xr:uid="{00000000-0004-0000-0000-000005000000}"/>
    <hyperlink ref="D89" r:id="rId7" xr:uid="{00000000-0004-0000-0000-000006000000}"/>
  </hyperlinks>
  <pageMargins left="0.7" right="0.7" top="0.75" bottom="0.75" header="0.3" footer="0.3"/>
  <pageSetup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Z129"/>
  <sheetViews>
    <sheetView workbookViewId="0">
      <selection sqref="A1:XFD1048576"/>
    </sheetView>
  </sheetViews>
  <sheetFormatPr defaultRowHeight="14.5" x14ac:dyDescent="0.35"/>
  <cols>
    <col min="1" max="1" width="47.54296875" style="532" customWidth="1"/>
    <col min="2" max="2" width="9.81640625" style="533" customWidth="1"/>
    <col min="3" max="3" width="8.81640625" style="523" customWidth="1"/>
    <col min="4" max="4" width="5.26953125" style="533" customWidth="1"/>
    <col min="5" max="5" width="18.1796875" style="533" bestFit="1" customWidth="1"/>
    <col min="6" max="6" width="13.54296875" style="534" customWidth="1"/>
    <col min="7" max="7" width="6" style="535" customWidth="1"/>
    <col min="8" max="8" width="17.81640625" style="533" bestFit="1" customWidth="1"/>
    <col min="9" max="9" width="0.1796875" style="533" customWidth="1"/>
    <col min="10" max="10" width="31.453125" style="533" bestFit="1" customWidth="1"/>
    <col min="11" max="11" width="6.453125" style="533" customWidth="1"/>
    <col min="12" max="12" width="6" style="397" customWidth="1"/>
    <col min="13" max="13" width="4.26953125" style="397" customWidth="1"/>
    <col min="14" max="15" width="9.1796875" style="397"/>
    <col min="16" max="16" width="10.26953125" style="397" bestFit="1" customWidth="1"/>
    <col min="17" max="19" width="9.1796875" style="397"/>
    <col min="20" max="20" width="10.453125" style="397" bestFit="1" customWidth="1"/>
    <col min="21" max="22" width="9.1796875" style="397"/>
    <col min="23" max="23" width="3.7265625" style="397" bestFit="1" customWidth="1"/>
    <col min="24" max="256" width="9.1796875" style="397"/>
    <col min="257" max="257" width="37" style="397" customWidth="1"/>
    <col min="258" max="258" width="10.81640625" style="397" customWidth="1"/>
    <col min="259" max="259" width="8" style="397" customWidth="1"/>
    <col min="260" max="260" width="9.54296875" style="397" customWidth="1"/>
    <col min="261" max="261" width="11.26953125" style="397" customWidth="1"/>
    <col min="262" max="262" width="16.26953125" style="397" bestFit="1" customWidth="1"/>
    <col min="263" max="263" width="9.453125" style="397" customWidth="1"/>
    <col min="264" max="264" width="16.1796875" style="397" bestFit="1" customWidth="1"/>
    <col min="265" max="265" width="14.7265625" style="397" bestFit="1" customWidth="1"/>
    <col min="266" max="266" width="18" style="397" customWidth="1"/>
    <col min="267" max="267" width="0.81640625" style="397" customWidth="1"/>
    <col min="268" max="268" width="11.54296875" style="397" customWidth="1"/>
    <col min="269" max="512" width="9.1796875" style="397"/>
    <col min="513" max="513" width="37" style="397" customWidth="1"/>
    <col min="514" max="514" width="10.81640625" style="397" customWidth="1"/>
    <col min="515" max="515" width="8" style="397" customWidth="1"/>
    <col min="516" max="516" width="9.54296875" style="397" customWidth="1"/>
    <col min="517" max="517" width="11.26953125" style="397" customWidth="1"/>
    <col min="518" max="518" width="16.26953125" style="397" bestFit="1" customWidth="1"/>
    <col min="519" max="519" width="9.453125" style="397" customWidth="1"/>
    <col min="520" max="520" width="16.1796875" style="397" bestFit="1" customWidth="1"/>
    <col min="521" max="521" width="14.7265625" style="397" bestFit="1" customWidth="1"/>
    <col min="522" max="522" width="18" style="397" customWidth="1"/>
    <col min="523" max="523" width="0.81640625" style="397" customWidth="1"/>
    <col min="524" max="524" width="11.54296875" style="397" customWidth="1"/>
    <col min="525" max="768" width="9.1796875" style="397"/>
    <col min="769" max="769" width="37" style="397" customWidth="1"/>
    <col min="770" max="770" width="10.81640625" style="397" customWidth="1"/>
    <col min="771" max="771" width="8" style="397" customWidth="1"/>
    <col min="772" max="772" width="9.54296875" style="397" customWidth="1"/>
    <col min="773" max="773" width="11.26953125" style="397" customWidth="1"/>
    <col min="774" max="774" width="16.26953125" style="397" bestFit="1" customWidth="1"/>
    <col min="775" max="775" width="9.453125" style="397" customWidth="1"/>
    <col min="776" max="776" width="16.1796875" style="397" bestFit="1" customWidth="1"/>
    <col min="777" max="777" width="14.7265625" style="397" bestFit="1" customWidth="1"/>
    <col min="778" max="778" width="18" style="397" customWidth="1"/>
    <col min="779" max="779" width="0.81640625" style="397" customWidth="1"/>
    <col min="780" max="780" width="11.54296875" style="397" customWidth="1"/>
    <col min="781" max="1024" width="9.1796875" style="397"/>
    <col min="1025" max="1025" width="37" style="397" customWidth="1"/>
    <col min="1026" max="1026" width="10.81640625" style="397" customWidth="1"/>
    <col min="1027" max="1027" width="8" style="397" customWidth="1"/>
    <col min="1028" max="1028" width="9.54296875" style="397" customWidth="1"/>
    <col min="1029" max="1029" width="11.26953125" style="397" customWidth="1"/>
    <col min="1030" max="1030" width="16.26953125" style="397" bestFit="1" customWidth="1"/>
    <col min="1031" max="1031" width="9.453125" style="397" customWidth="1"/>
    <col min="1032" max="1032" width="16.1796875" style="397" bestFit="1" customWidth="1"/>
    <col min="1033" max="1033" width="14.7265625" style="397" bestFit="1" customWidth="1"/>
    <col min="1034" max="1034" width="18" style="397" customWidth="1"/>
    <col min="1035" max="1035" width="0.81640625" style="397" customWidth="1"/>
    <col min="1036" max="1036" width="11.54296875" style="397" customWidth="1"/>
    <col min="1037" max="1280" width="9.1796875" style="397"/>
    <col min="1281" max="1281" width="37" style="397" customWidth="1"/>
    <col min="1282" max="1282" width="10.81640625" style="397" customWidth="1"/>
    <col min="1283" max="1283" width="8" style="397" customWidth="1"/>
    <col min="1284" max="1284" width="9.54296875" style="397" customWidth="1"/>
    <col min="1285" max="1285" width="11.26953125" style="397" customWidth="1"/>
    <col min="1286" max="1286" width="16.26953125" style="397" bestFit="1" customWidth="1"/>
    <col min="1287" max="1287" width="9.453125" style="397" customWidth="1"/>
    <col min="1288" max="1288" width="16.1796875" style="397" bestFit="1" customWidth="1"/>
    <col min="1289" max="1289" width="14.7265625" style="397" bestFit="1" customWidth="1"/>
    <col min="1290" max="1290" width="18" style="397" customWidth="1"/>
    <col min="1291" max="1291" width="0.81640625" style="397" customWidth="1"/>
    <col min="1292" max="1292" width="11.54296875" style="397" customWidth="1"/>
    <col min="1293" max="1536" width="9.1796875" style="397"/>
    <col min="1537" max="1537" width="37" style="397" customWidth="1"/>
    <col min="1538" max="1538" width="10.81640625" style="397" customWidth="1"/>
    <col min="1539" max="1539" width="8" style="397" customWidth="1"/>
    <col min="1540" max="1540" width="9.54296875" style="397" customWidth="1"/>
    <col min="1541" max="1541" width="11.26953125" style="397" customWidth="1"/>
    <col min="1542" max="1542" width="16.26953125" style="397" bestFit="1" customWidth="1"/>
    <col min="1543" max="1543" width="9.453125" style="397" customWidth="1"/>
    <col min="1544" max="1544" width="16.1796875" style="397" bestFit="1" customWidth="1"/>
    <col min="1545" max="1545" width="14.7265625" style="397" bestFit="1" customWidth="1"/>
    <col min="1546" max="1546" width="18" style="397" customWidth="1"/>
    <col min="1547" max="1547" width="0.81640625" style="397" customWidth="1"/>
    <col min="1548" max="1548" width="11.54296875" style="397" customWidth="1"/>
    <col min="1549" max="1792" width="9.1796875" style="397"/>
    <col min="1793" max="1793" width="37" style="397" customWidth="1"/>
    <col min="1794" max="1794" width="10.81640625" style="397" customWidth="1"/>
    <col min="1795" max="1795" width="8" style="397" customWidth="1"/>
    <col min="1796" max="1796" width="9.54296875" style="397" customWidth="1"/>
    <col min="1797" max="1797" width="11.26953125" style="397" customWidth="1"/>
    <col min="1798" max="1798" width="16.26953125" style="397" bestFit="1" customWidth="1"/>
    <col min="1799" max="1799" width="9.453125" style="397" customWidth="1"/>
    <col min="1800" max="1800" width="16.1796875" style="397" bestFit="1" customWidth="1"/>
    <col min="1801" max="1801" width="14.7265625" style="397" bestFit="1" customWidth="1"/>
    <col min="1802" max="1802" width="18" style="397" customWidth="1"/>
    <col min="1803" max="1803" width="0.81640625" style="397" customWidth="1"/>
    <col min="1804" max="1804" width="11.54296875" style="397" customWidth="1"/>
    <col min="1805" max="2048" width="9.1796875" style="397"/>
    <col min="2049" max="2049" width="37" style="397" customWidth="1"/>
    <col min="2050" max="2050" width="10.81640625" style="397" customWidth="1"/>
    <col min="2051" max="2051" width="8" style="397" customWidth="1"/>
    <col min="2052" max="2052" width="9.54296875" style="397" customWidth="1"/>
    <col min="2053" max="2053" width="11.26953125" style="397" customWidth="1"/>
    <col min="2054" max="2054" width="16.26953125" style="397" bestFit="1" customWidth="1"/>
    <col min="2055" max="2055" width="9.453125" style="397" customWidth="1"/>
    <col min="2056" max="2056" width="16.1796875" style="397" bestFit="1" customWidth="1"/>
    <col min="2057" max="2057" width="14.7265625" style="397" bestFit="1" customWidth="1"/>
    <col min="2058" max="2058" width="18" style="397" customWidth="1"/>
    <col min="2059" max="2059" width="0.81640625" style="397" customWidth="1"/>
    <col min="2060" max="2060" width="11.54296875" style="397" customWidth="1"/>
    <col min="2061" max="2304" width="9.1796875" style="397"/>
    <col min="2305" max="2305" width="37" style="397" customWidth="1"/>
    <col min="2306" max="2306" width="10.81640625" style="397" customWidth="1"/>
    <col min="2307" max="2307" width="8" style="397" customWidth="1"/>
    <col min="2308" max="2308" width="9.54296875" style="397" customWidth="1"/>
    <col min="2309" max="2309" width="11.26953125" style="397" customWidth="1"/>
    <col min="2310" max="2310" width="16.26953125" style="397" bestFit="1" customWidth="1"/>
    <col min="2311" max="2311" width="9.453125" style="397" customWidth="1"/>
    <col min="2312" max="2312" width="16.1796875" style="397" bestFit="1" customWidth="1"/>
    <col min="2313" max="2313" width="14.7265625" style="397" bestFit="1" customWidth="1"/>
    <col min="2314" max="2314" width="18" style="397" customWidth="1"/>
    <col min="2315" max="2315" width="0.81640625" style="397" customWidth="1"/>
    <col min="2316" max="2316" width="11.54296875" style="397" customWidth="1"/>
    <col min="2317" max="2560" width="9.1796875" style="397"/>
    <col min="2561" max="2561" width="37" style="397" customWidth="1"/>
    <col min="2562" max="2562" width="10.81640625" style="397" customWidth="1"/>
    <col min="2563" max="2563" width="8" style="397" customWidth="1"/>
    <col min="2564" max="2564" width="9.54296875" style="397" customWidth="1"/>
    <col min="2565" max="2565" width="11.26953125" style="397" customWidth="1"/>
    <col min="2566" max="2566" width="16.26953125" style="397" bestFit="1" customWidth="1"/>
    <col min="2567" max="2567" width="9.453125" style="397" customWidth="1"/>
    <col min="2568" max="2568" width="16.1796875" style="397" bestFit="1" customWidth="1"/>
    <col min="2569" max="2569" width="14.7265625" style="397" bestFit="1" customWidth="1"/>
    <col min="2570" max="2570" width="18" style="397" customWidth="1"/>
    <col min="2571" max="2571" width="0.81640625" style="397" customWidth="1"/>
    <col min="2572" max="2572" width="11.54296875" style="397" customWidth="1"/>
    <col min="2573" max="2816" width="9.1796875" style="397"/>
    <col min="2817" max="2817" width="37" style="397" customWidth="1"/>
    <col min="2818" max="2818" width="10.81640625" style="397" customWidth="1"/>
    <col min="2819" max="2819" width="8" style="397" customWidth="1"/>
    <col min="2820" max="2820" width="9.54296875" style="397" customWidth="1"/>
    <col min="2821" max="2821" width="11.26953125" style="397" customWidth="1"/>
    <col min="2822" max="2822" width="16.26953125" style="397" bestFit="1" customWidth="1"/>
    <col min="2823" max="2823" width="9.453125" style="397" customWidth="1"/>
    <col min="2824" max="2824" width="16.1796875" style="397" bestFit="1" customWidth="1"/>
    <col min="2825" max="2825" width="14.7265625" style="397" bestFit="1" customWidth="1"/>
    <col min="2826" max="2826" width="18" style="397" customWidth="1"/>
    <col min="2827" max="2827" width="0.81640625" style="397" customWidth="1"/>
    <col min="2828" max="2828" width="11.54296875" style="397" customWidth="1"/>
    <col min="2829" max="3072" width="9.1796875" style="397"/>
    <col min="3073" max="3073" width="37" style="397" customWidth="1"/>
    <col min="3074" max="3074" width="10.81640625" style="397" customWidth="1"/>
    <col min="3075" max="3075" width="8" style="397" customWidth="1"/>
    <col min="3076" max="3076" width="9.54296875" style="397" customWidth="1"/>
    <col min="3077" max="3077" width="11.26953125" style="397" customWidth="1"/>
    <col min="3078" max="3078" width="16.26953125" style="397" bestFit="1" customWidth="1"/>
    <col min="3079" max="3079" width="9.453125" style="397" customWidth="1"/>
    <col min="3080" max="3080" width="16.1796875" style="397" bestFit="1" customWidth="1"/>
    <col min="3081" max="3081" width="14.7265625" style="397" bestFit="1" customWidth="1"/>
    <col min="3082" max="3082" width="18" style="397" customWidth="1"/>
    <col min="3083" max="3083" width="0.81640625" style="397" customWidth="1"/>
    <col min="3084" max="3084" width="11.54296875" style="397" customWidth="1"/>
    <col min="3085" max="3328" width="9.1796875" style="397"/>
    <col min="3329" max="3329" width="37" style="397" customWidth="1"/>
    <col min="3330" max="3330" width="10.81640625" style="397" customWidth="1"/>
    <col min="3331" max="3331" width="8" style="397" customWidth="1"/>
    <col min="3332" max="3332" width="9.54296875" style="397" customWidth="1"/>
    <col min="3333" max="3333" width="11.26953125" style="397" customWidth="1"/>
    <col min="3334" max="3334" width="16.26953125" style="397" bestFit="1" customWidth="1"/>
    <col min="3335" max="3335" width="9.453125" style="397" customWidth="1"/>
    <col min="3336" max="3336" width="16.1796875" style="397" bestFit="1" customWidth="1"/>
    <col min="3337" max="3337" width="14.7265625" style="397" bestFit="1" customWidth="1"/>
    <col min="3338" max="3338" width="18" style="397" customWidth="1"/>
    <col min="3339" max="3339" width="0.81640625" style="397" customWidth="1"/>
    <col min="3340" max="3340" width="11.54296875" style="397" customWidth="1"/>
    <col min="3341" max="3584" width="9.1796875" style="397"/>
    <col min="3585" max="3585" width="37" style="397" customWidth="1"/>
    <col min="3586" max="3586" width="10.81640625" style="397" customWidth="1"/>
    <col min="3587" max="3587" width="8" style="397" customWidth="1"/>
    <col min="3588" max="3588" width="9.54296875" style="397" customWidth="1"/>
    <col min="3589" max="3589" width="11.26953125" style="397" customWidth="1"/>
    <col min="3590" max="3590" width="16.26953125" style="397" bestFit="1" customWidth="1"/>
    <col min="3591" max="3591" width="9.453125" style="397" customWidth="1"/>
    <col min="3592" max="3592" width="16.1796875" style="397" bestFit="1" customWidth="1"/>
    <col min="3593" max="3593" width="14.7265625" style="397" bestFit="1" customWidth="1"/>
    <col min="3594" max="3594" width="18" style="397" customWidth="1"/>
    <col min="3595" max="3595" width="0.81640625" style="397" customWidth="1"/>
    <col min="3596" max="3596" width="11.54296875" style="397" customWidth="1"/>
    <col min="3597" max="3840" width="9.1796875" style="397"/>
    <col min="3841" max="3841" width="37" style="397" customWidth="1"/>
    <col min="3842" max="3842" width="10.81640625" style="397" customWidth="1"/>
    <col min="3843" max="3843" width="8" style="397" customWidth="1"/>
    <col min="3844" max="3844" width="9.54296875" style="397" customWidth="1"/>
    <col min="3845" max="3845" width="11.26953125" style="397" customWidth="1"/>
    <col min="3846" max="3846" width="16.26953125" style="397" bestFit="1" customWidth="1"/>
    <col min="3847" max="3847" width="9.453125" style="397" customWidth="1"/>
    <col min="3848" max="3848" width="16.1796875" style="397" bestFit="1" customWidth="1"/>
    <col min="3849" max="3849" width="14.7265625" style="397" bestFit="1" customWidth="1"/>
    <col min="3850" max="3850" width="18" style="397" customWidth="1"/>
    <col min="3851" max="3851" width="0.81640625" style="397" customWidth="1"/>
    <col min="3852" max="3852" width="11.54296875" style="397" customWidth="1"/>
    <col min="3853" max="4096" width="9.1796875" style="397"/>
    <col min="4097" max="4097" width="37" style="397" customWidth="1"/>
    <col min="4098" max="4098" width="10.81640625" style="397" customWidth="1"/>
    <col min="4099" max="4099" width="8" style="397" customWidth="1"/>
    <col min="4100" max="4100" width="9.54296875" style="397" customWidth="1"/>
    <col min="4101" max="4101" width="11.26953125" style="397" customWidth="1"/>
    <col min="4102" max="4102" width="16.26953125" style="397" bestFit="1" customWidth="1"/>
    <col min="4103" max="4103" width="9.453125" style="397" customWidth="1"/>
    <col min="4104" max="4104" width="16.1796875" style="397" bestFit="1" customWidth="1"/>
    <col min="4105" max="4105" width="14.7265625" style="397" bestFit="1" customWidth="1"/>
    <col min="4106" max="4106" width="18" style="397" customWidth="1"/>
    <col min="4107" max="4107" width="0.81640625" style="397" customWidth="1"/>
    <col min="4108" max="4108" width="11.54296875" style="397" customWidth="1"/>
    <col min="4109" max="4352" width="9.1796875" style="397"/>
    <col min="4353" max="4353" width="37" style="397" customWidth="1"/>
    <col min="4354" max="4354" width="10.81640625" style="397" customWidth="1"/>
    <col min="4355" max="4355" width="8" style="397" customWidth="1"/>
    <col min="4356" max="4356" width="9.54296875" style="397" customWidth="1"/>
    <col min="4357" max="4357" width="11.26953125" style="397" customWidth="1"/>
    <col min="4358" max="4358" width="16.26953125" style="397" bestFit="1" customWidth="1"/>
    <col min="4359" max="4359" width="9.453125" style="397" customWidth="1"/>
    <col min="4360" max="4360" width="16.1796875" style="397" bestFit="1" customWidth="1"/>
    <col min="4361" max="4361" width="14.7265625" style="397" bestFit="1" customWidth="1"/>
    <col min="4362" max="4362" width="18" style="397" customWidth="1"/>
    <col min="4363" max="4363" width="0.81640625" style="397" customWidth="1"/>
    <col min="4364" max="4364" width="11.54296875" style="397" customWidth="1"/>
    <col min="4365" max="4608" width="9.1796875" style="397"/>
    <col min="4609" max="4609" width="37" style="397" customWidth="1"/>
    <col min="4610" max="4610" width="10.81640625" style="397" customWidth="1"/>
    <col min="4611" max="4611" width="8" style="397" customWidth="1"/>
    <col min="4612" max="4612" width="9.54296875" style="397" customWidth="1"/>
    <col min="4613" max="4613" width="11.26953125" style="397" customWidth="1"/>
    <col min="4614" max="4614" width="16.26953125" style="397" bestFit="1" customWidth="1"/>
    <col min="4615" max="4615" width="9.453125" style="397" customWidth="1"/>
    <col min="4616" max="4616" width="16.1796875" style="397" bestFit="1" customWidth="1"/>
    <col min="4617" max="4617" width="14.7265625" style="397" bestFit="1" customWidth="1"/>
    <col min="4618" max="4618" width="18" style="397" customWidth="1"/>
    <col min="4619" max="4619" width="0.81640625" style="397" customWidth="1"/>
    <col min="4620" max="4620" width="11.54296875" style="397" customWidth="1"/>
    <col min="4621" max="4864" width="9.1796875" style="397"/>
    <col min="4865" max="4865" width="37" style="397" customWidth="1"/>
    <col min="4866" max="4866" width="10.81640625" style="397" customWidth="1"/>
    <col min="4867" max="4867" width="8" style="397" customWidth="1"/>
    <col min="4868" max="4868" width="9.54296875" style="397" customWidth="1"/>
    <col min="4869" max="4869" width="11.26953125" style="397" customWidth="1"/>
    <col min="4870" max="4870" width="16.26953125" style="397" bestFit="1" customWidth="1"/>
    <col min="4871" max="4871" width="9.453125" style="397" customWidth="1"/>
    <col min="4872" max="4872" width="16.1796875" style="397" bestFit="1" customWidth="1"/>
    <col min="4873" max="4873" width="14.7265625" style="397" bestFit="1" customWidth="1"/>
    <col min="4874" max="4874" width="18" style="397" customWidth="1"/>
    <col min="4875" max="4875" width="0.81640625" style="397" customWidth="1"/>
    <col min="4876" max="4876" width="11.54296875" style="397" customWidth="1"/>
    <col min="4877" max="5120" width="9.1796875" style="397"/>
    <col min="5121" max="5121" width="37" style="397" customWidth="1"/>
    <col min="5122" max="5122" width="10.81640625" style="397" customWidth="1"/>
    <col min="5123" max="5123" width="8" style="397" customWidth="1"/>
    <col min="5124" max="5124" width="9.54296875" style="397" customWidth="1"/>
    <col min="5125" max="5125" width="11.26953125" style="397" customWidth="1"/>
    <col min="5126" max="5126" width="16.26953125" style="397" bestFit="1" customWidth="1"/>
    <col min="5127" max="5127" width="9.453125" style="397" customWidth="1"/>
    <col min="5128" max="5128" width="16.1796875" style="397" bestFit="1" customWidth="1"/>
    <col min="5129" max="5129" width="14.7265625" style="397" bestFit="1" customWidth="1"/>
    <col min="5130" max="5130" width="18" style="397" customWidth="1"/>
    <col min="5131" max="5131" width="0.81640625" style="397" customWidth="1"/>
    <col min="5132" max="5132" width="11.54296875" style="397" customWidth="1"/>
    <col min="5133" max="5376" width="9.1796875" style="397"/>
    <col min="5377" max="5377" width="37" style="397" customWidth="1"/>
    <col min="5378" max="5378" width="10.81640625" style="397" customWidth="1"/>
    <col min="5379" max="5379" width="8" style="397" customWidth="1"/>
    <col min="5380" max="5380" width="9.54296875" style="397" customWidth="1"/>
    <col min="5381" max="5381" width="11.26953125" style="397" customWidth="1"/>
    <col min="5382" max="5382" width="16.26953125" style="397" bestFit="1" customWidth="1"/>
    <col min="5383" max="5383" width="9.453125" style="397" customWidth="1"/>
    <col min="5384" max="5384" width="16.1796875" style="397" bestFit="1" customWidth="1"/>
    <col min="5385" max="5385" width="14.7265625" style="397" bestFit="1" customWidth="1"/>
    <col min="5386" max="5386" width="18" style="397" customWidth="1"/>
    <col min="5387" max="5387" width="0.81640625" style="397" customWidth="1"/>
    <col min="5388" max="5388" width="11.54296875" style="397" customWidth="1"/>
    <col min="5389" max="5632" width="9.1796875" style="397"/>
    <col min="5633" max="5633" width="37" style="397" customWidth="1"/>
    <col min="5634" max="5634" width="10.81640625" style="397" customWidth="1"/>
    <col min="5635" max="5635" width="8" style="397" customWidth="1"/>
    <col min="5636" max="5636" width="9.54296875" style="397" customWidth="1"/>
    <col min="5637" max="5637" width="11.26953125" style="397" customWidth="1"/>
    <col min="5638" max="5638" width="16.26953125" style="397" bestFit="1" customWidth="1"/>
    <col min="5639" max="5639" width="9.453125" style="397" customWidth="1"/>
    <col min="5640" max="5640" width="16.1796875" style="397" bestFit="1" customWidth="1"/>
    <col min="5641" max="5641" width="14.7265625" style="397" bestFit="1" customWidth="1"/>
    <col min="5642" max="5642" width="18" style="397" customWidth="1"/>
    <col min="5643" max="5643" width="0.81640625" style="397" customWidth="1"/>
    <col min="5644" max="5644" width="11.54296875" style="397" customWidth="1"/>
    <col min="5645" max="5888" width="9.1796875" style="397"/>
    <col min="5889" max="5889" width="37" style="397" customWidth="1"/>
    <col min="5890" max="5890" width="10.81640625" style="397" customWidth="1"/>
    <col min="5891" max="5891" width="8" style="397" customWidth="1"/>
    <col min="5892" max="5892" width="9.54296875" style="397" customWidth="1"/>
    <col min="5893" max="5893" width="11.26953125" style="397" customWidth="1"/>
    <col min="5894" max="5894" width="16.26953125" style="397" bestFit="1" customWidth="1"/>
    <col min="5895" max="5895" width="9.453125" style="397" customWidth="1"/>
    <col min="5896" max="5896" width="16.1796875" style="397" bestFit="1" customWidth="1"/>
    <col min="5897" max="5897" width="14.7265625" style="397" bestFit="1" customWidth="1"/>
    <col min="5898" max="5898" width="18" style="397" customWidth="1"/>
    <col min="5899" max="5899" width="0.81640625" style="397" customWidth="1"/>
    <col min="5900" max="5900" width="11.54296875" style="397" customWidth="1"/>
    <col min="5901" max="6144" width="9.1796875" style="397"/>
    <col min="6145" max="6145" width="37" style="397" customWidth="1"/>
    <col min="6146" max="6146" width="10.81640625" style="397" customWidth="1"/>
    <col min="6147" max="6147" width="8" style="397" customWidth="1"/>
    <col min="6148" max="6148" width="9.54296875" style="397" customWidth="1"/>
    <col min="6149" max="6149" width="11.26953125" style="397" customWidth="1"/>
    <col min="6150" max="6150" width="16.26953125" style="397" bestFit="1" customWidth="1"/>
    <col min="6151" max="6151" width="9.453125" style="397" customWidth="1"/>
    <col min="6152" max="6152" width="16.1796875" style="397" bestFit="1" customWidth="1"/>
    <col min="6153" max="6153" width="14.7265625" style="397" bestFit="1" customWidth="1"/>
    <col min="6154" max="6154" width="18" style="397" customWidth="1"/>
    <col min="6155" max="6155" width="0.81640625" style="397" customWidth="1"/>
    <col min="6156" max="6156" width="11.54296875" style="397" customWidth="1"/>
    <col min="6157" max="6400" width="9.1796875" style="397"/>
    <col min="6401" max="6401" width="37" style="397" customWidth="1"/>
    <col min="6402" max="6402" width="10.81640625" style="397" customWidth="1"/>
    <col min="6403" max="6403" width="8" style="397" customWidth="1"/>
    <col min="6404" max="6404" width="9.54296875" style="397" customWidth="1"/>
    <col min="6405" max="6405" width="11.26953125" style="397" customWidth="1"/>
    <col min="6406" max="6406" width="16.26953125" style="397" bestFit="1" customWidth="1"/>
    <col min="6407" max="6407" width="9.453125" style="397" customWidth="1"/>
    <col min="6408" max="6408" width="16.1796875" style="397" bestFit="1" customWidth="1"/>
    <col min="6409" max="6409" width="14.7265625" style="397" bestFit="1" customWidth="1"/>
    <col min="6410" max="6410" width="18" style="397" customWidth="1"/>
    <col min="6411" max="6411" width="0.81640625" style="397" customWidth="1"/>
    <col min="6412" max="6412" width="11.54296875" style="397" customWidth="1"/>
    <col min="6413" max="6656" width="9.1796875" style="397"/>
    <col min="6657" max="6657" width="37" style="397" customWidth="1"/>
    <col min="6658" max="6658" width="10.81640625" style="397" customWidth="1"/>
    <col min="6659" max="6659" width="8" style="397" customWidth="1"/>
    <col min="6660" max="6660" width="9.54296875" style="397" customWidth="1"/>
    <col min="6661" max="6661" width="11.26953125" style="397" customWidth="1"/>
    <col min="6662" max="6662" width="16.26953125" style="397" bestFit="1" customWidth="1"/>
    <col min="6663" max="6663" width="9.453125" style="397" customWidth="1"/>
    <col min="6664" max="6664" width="16.1796875" style="397" bestFit="1" customWidth="1"/>
    <col min="6665" max="6665" width="14.7265625" style="397" bestFit="1" customWidth="1"/>
    <col min="6666" max="6666" width="18" style="397" customWidth="1"/>
    <col min="6667" max="6667" width="0.81640625" style="397" customWidth="1"/>
    <col min="6668" max="6668" width="11.54296875" style="397" customWidth="1"/>
    <col min="6669" max="6912" width="9.1796875" style="397"/>
    <col min="6913" max="6913" width="37" style="397" customWidth="1"/>
    <col min="6914" max="6914" width="10.81640625" style="397" customWidth="1"/>
    <col min="6915" max="6915" width="8" style="397" customWidth="1"/>
    <col min="6916" max="6916" width="9.54296875" style="397" customWidth="1"/>
    <col min="6917" max="6917" width="11.26953125" style="397" customWidth="1"/>
    <col min="6918" max="6918" width="16.26953125" style="397" bestFit="1" customWidth="1"/>
    <col min="6919" max="6919" width="9.453125" style="397" customWidth="1"/>
    <col min="6920" max="6920" width="16.1796875" style="397" bestFit="1" customWidth="1"/>
    <col min="6921" max="6921" width="14.7265625" style="397" bestFit="1" customWidth="1"/>
    <col min="6922" max="6922" width="18" style="397" customWidth="1"/>
    <col min="6923" max="6923" width="0.81640625" style="397" customWidth="1"/>
    <col min="6924" max="6924" width="11.54296875" style="397" customWidth="1"/>
    <col min="6925" max="7168" width="9.1796875" style="397"/>
    <col min="7169" max="7169" width="37" style="397" customWidth="1"/>
    <col min="7170" max="7170" width="10.81640625" style="397" customWidth="1"/>
    <col min="7171" max="7171" width="8" style="397" customWidth="1"/>
    <col min="7172" max="7172" width="9.54296875" style="397" customWidth="1"/>
    <col min="7173" max="7173" width="11.26953125" style="397" customWidth="1"/>
    <col min="7174" max="7174" width="16.26953125" style="397" bestFit="1" customWidth="1"/>
    <col min="7175" max="7175" width="9.453125" style="397" customWidth="1"/>
    <col min="7176" max="7176" width="16.1796875" style="397" bestFit="1" customWidth="1"/>
    <col min="7177" max="7177" width="14.7265625" style="397" bestFit="1" customWidth="1"/>
    <col min="7178" max="7178" width="18" style="397" customWidth="1"/>
    <col min="7179" max="7179" width="0.81640625" style="397" customWidth="1"/>
    <col min="7180" max="7180" width="11.54296875" style="397" customWidth="1"/>
    <col min="7181" max="7424" width="9.1796875" style="397"/>
    <col min="7425" max="7425" width="37" style="397" customWidth="1"/>
    <col min="7426" max="7426" width="10.81640625" style="397" customWidth="1"/>
    <col min="7427" max="7427" width="8" style="397" customWidth="1"/>
    <col min="7428" max="7428" width="9.54296875" style="397" customWidth="1"/>
    <col min="7429" max="7429" width="11.26953125" style="397" customWidth="1"/>
    <col min="7430" max="7430" width="16.26953125" style="397" bestFit="1" customWidth="1"/>
    <col min="7431" max="7431" width="9.453125" style="397" customWidth="1"/>
    <col min="7432" max="7432" width="16.1796875" style="397" bestFit="1" customWidth="1"/>
    <col min="7433" max="7433" width="14.7265625" style="397" bestFit="1" customWidth="1"/>
    <col min="7434" max="7434" width="18" style="397" customWidth="1"/>
    <col min="7435" max="7435" width="0.81640625" style="397" customWidth="1"/>
    <col min="7436" max="7436" width="11.54296875" style="397" customWidth="1"/>
    <col min="7437" max="7680" width="9.1796875" style="397"/>
    <col min="7681" max="7681" width="37" style="397" customWidth="1"/>
    <col min="7682" max="7682" width="10.81640625" style="397" customWidth="1"/>
    <col min="7683" max="7683" width="8" style="397" customWidth="1"/>
    <col min="7684" max="7684" width="9.54296875" style="397" customWidth="1"/>
    <col min="7685" max="7685" width="11.26953125" style="397" customWidth="1"/>
    <col min="7686" max="7686" width="16.26953125" style="397" bestFit="1" customWidth="1"/>
    <col min="7687" max="7687" width="9.453125" style="397" customWidth="1"/>
    <col min="7688" max="7688" width="16.1796875" style="397" bestFit="1" customWidth="1"/>
    <col min="7689" max="7689" width="14.7265625" style="397" bestFit="1" customWidth="1"/>
    <col min="7690" max="7690" width="18" style="397" customWidth="1"/>
    <col min="7691" max="7691" width="0.81640625" style="397" customWidth="1"/>
    <col min="7692" max="7692" width="11.54296875" style="397" customWidth="1"/>
    <col min="7693" max="7936" width="9.1796875" style="397"/>
    <col min="7937" max="7937" width="37" style="397" customWidth="1"/>
    <col min="7938" max="7938" width="10.81640625" style="397" customWidth="1"/>
    <col min="7939" max="7939" width="8" style="397" customWidth="1"/>
    <col min="7940" max="7940" width="9.54296875" style="397" customWidth="1"/>
    <col min="7941" max="7941" width="11.26953125" style="397" customWidth="1"/>
    <col min="7942" max="7942" width="16.26953125" style="397" bestFit="1" customWidth="1"/>
    <col min="7943" max="7943" width="9.453125" style="397" customWidth="1"/>
    <col min="7944" max="7944" width="16.1796875" style="397" bestFit="1" customWidth="1"/>
    <col min="7945" max="7945" width="14.7265625" style="397" bestFit="1" customWidth="1"/>
    <col min="7946" max="7946" width="18" style="397" customWidth="1"/>
    <col min="7947" max="7947" width="0.81640625" style="397" customWidth="1"/>
    <col min="7948" max="7948" width="11.54296875" style="397" customWidth="1"/>
    <col min="7949" max="8192" width="9.1796875" style="397"/>
    <col min="8193" max="8193" width="37" style="397" customWidth="1"/>
    <col min="8194" max="8194" width="10.81640625" style="397" customWidth="1"/>
    <col min="8195" max="8195" width="8" style="397" customWidth="1"/>
    <col min="8196" max="8196" width="9.54296875" style="397" customWidth="1"/>
    <col min="8197" max="8197" width="11.26953125" style="397" customWidth="1"/>
    <col min="8198" max="8198" width="16.26953125" style="397" bestFit="1" customWidth="1"/>
    <col min="8199" max="8199" width="9.453125" style="397" customWidth="1"/>
    <col min="8200" max="8200" width="16.1796875" style="397" bestFit="1" customWidth="1"/>
    <col min="8201" max="8201" width="14.7265625" style="397" bestFit="1" customWidth="1"/>
    <col min="8202" max="8202" width="18" style="397" customWidth="1"/>
    <col min="8203" max="8203" width="0.81640625" style="397" customWidth="1"/>
    <col min="8204" max="8204" width="11.54296875" style="397" customWidth="1"/>
    <col min="8205" max="8448" width="9.1796875" style="397"/>
    <col min="8449" max="8449" width="37" style="397" customWidth="1"/>
    <col min="8450" max="8450" width="10.81640625" style="397" customWidth="1"/>
    <col min="8451" max="8451" width="8" style="397" customWidth="1"/>
    <col min="8452" max="8452" width="9.54296875" style="397" customWidth="1"/>
    <col min="8453" max="8453" width="11.26953125" style="397" customWidth="1"/>
    <col min="8454" max="8454" width="16.26953125" style="397" bestFit="1" customWidth="1"/>
    <col min="8455" max="8455" width="9.453125" style="397" customWidth="1"/>
    <col min="8456" max="8456" width="16.1796875" style="397" bestFit="1" customWidth="1"/>
    <col min="8457" max="8457" width="14.7265625" style="397" bestFit="1" customWidth="1"/>
    <col min="8458" max="8458" width="18" style="397" customWidth="1"/>
    <col min="8459" max="8459" width="0.81640625" style="397" customWidth="1"/>
    <col min="8460" max="8460" width="11.54296875" style="397" customWidth="1"/>
    <col min="8461" max="8704" width="9.1796875" style="397"/>
    <col min="8705" max="8705" width="37" style="397" customWidth="1"/>
    <col min="8706" max="8706" width="10.81640625" style="397" customWidth="1"/>
    <col min="8707" max="8707" width="8" style="397" customWidth="1"/>
    <col min="8708" max="8708" width="9.54296875" style="397" customWidth="1"/>
    <col min="8709" max="8709" width="11.26953125" style="397" customWidth="1"/>
    <col min="8710" max="8710" width="16.26953125" style="397" bestFit="1" customWidth="1"/>
    <col min="8711" max="8711" width="9.453125" style="397" customWidth="1"/>
    <col min="8712" max="8712" width="16.1796875" style="397" bestFit="1" customWidth="1"/>
    <col min="8713" max="8713" width="14.7265625" style="397" bestFit="1" customWidth="1"/>
    <col min="8714" max="8714" width="18" style="397" customWidth="1"/>
    <col min="8715" max="8715" width="0.81640625" style="397" customWidth="1"/>
    <col min="8716" max="8716" width="11.54296875" style="397" customWidth="1"/>
    <col min="8717" max="8960" width="9.1796875" style="397"/>
    <col min="8961" max="8961" width="37" style="397" customWidth="1"/>
    <col min="8962" max="8962" width="10.81640625" style="397" customWidth="1"/>
    <col min="8963" max="8963" width="8" style="397" customWidth="1"/>
    <col min="8964" max="8964" width="9.54296875" style="397" customWidth="1"/>
    <col min="8965" max="8965" width="11.26953125" style="397" customWidth="1"/>
    <col min="8966" max="8966" width="16.26953125" style="397" bestFit="1" customWidth="1"/>
    <col min="8967" max="8967" width="9.453125" style="397" customWidth="1"/>
    <col min="8968" max="8968" width="16.1796875" style="397" bestFit="1" customWidth="1"/>
    <col min="8969" max="8969" width="14.7265625" style="397" bestFit="1" customWidth="1"/>
    <col min="8970" max="8970" width="18" style="397" customWidth="1"/>
    <col min="8971" max="8971" width="0.81640625" style="397" customWidth="1"/>
    <col min="8972" max="8972" width="11.54296875" style="397" customWidth="1"/>
    <col min="8973" max="9216" width="9.1796875" style="397"/>
    <col min="9217" max="9217" width="37" style="397" customWidth="1"/>
    <col min="9218" max="9218" width="10.81640625" style="397" customWidth="1"/>
    <col min="9219" max="9219" width="8" style="397" customWidth="1"/>
    <col min="9220" max="9220" width="9.54296875" style="397" customWidth="1"/>
    <col min="9221" max="9221" width="11.26953125" style="397" customWidth="1"/>
    <col min="9222" max="9222" width="16.26953125" style="397" bestFit="1" customWidth="1"/>
    <col min="9223" max="9223" width="9.453125" style="397" customWidth="1"/>
    <col min="9224" max="9224" width="16.1796875" style="397" bestFit="1" customWidth="1"/>
    <col min="9225" max="9225" width="14.7265625" style="397" bestFit="1" customWidth="1"/>
    <col min="9226" max="9226" width="18" style="397" customWidth="1"/>
    <col min="9227" max="9227" width="0.81640625" style="397" customWidth="1"/>
    <col min="9228" max="9228" width="11.54296875" style="397" customWidth="1"/>
    <col min="9229" max="9472" width="9.1796875" style="397"/>
    <col min="9473" max="9473" width="37" style="397" customWidth="1"/>
    <col min="9474" max="9474" width="10.81640625" style="397" customWidth="1"/>
    <col min="9475" max="9475" width="8" style="397" customWidth="1"/>
    <col min="9476" max="9476" width="9.54296875" style="397" customWidth="1"/>
    <col min="9477" max="9477" width="11.26953125" style="397" customWidth="1"/>
    <col min="9478" max="9478" width="16.26953125" style="397" bestFit="1" customWidth="1"/>
    <col min="9479" max="9479" width="9.453125" style="397" customWidth="1"/>
    <col min="9480" max="9480" width="16.1796875" style="397" bestFit="1" customWidth="1"/>
    <col min="9481" max="9481" width="14.7265625" style="397" bestFit="1" customWidth="1"/>
    <col min="9482" max="9482" width="18" style="397" customWidth="1"/>
    <col min="9483" max="9483" width="0.81640625" style="397" customWidth="1"/>
    <col min="9484" max="9484" width="11.54296875" style="397" customWidth="1"/>
    <col min="9485" max="9728" width="9.1796875" style="397"/>
    <col min="9729" max="9729" width="37" style="397" customWidth="1"/>
    <col min="9730" max="9730" width="10.81640625" style="397" customWidth="1"/>
    <col min="9731" max="9731" width="8" style="397" customWidth="1"/>
    <col min="9732" max="9732" width="9.54296875" style="397" customWidth="1"/>
    <col min="9733" max="9733" width="11.26953125" style="397" customWidth="1"/>
    <col min="9734" max="9734" width="16.26953125" style="397" bestFit="1" customWidth="1"/>
    <col min="9735" max="9735" width="9.453125" style="397" customWidth="1"/>
    <col min="9736" max="9736" width="16.1796875" style="397" bestFit="1" customWidth="1"/>
    <col min="9737" max="9737" width="14.7265625" style="397" bestFit="1" customWidth="1"/>
    <col min="9738" max="9738" width="18" style="397" customWidth="1"/>
    <col min="9739" max="9739" width="0.81640625" style="397" customWidth="1"/>
    <col min="9740" max="9740" width="11.54296875" style="397" customWidth="1"/>
    <col min="9741" max="9984" width="9.1796875" style="397"/>
    <col min="9985" max="9985" width="37" style="397" customWidth="1"/>
    <col min="9986" max="9986" width="10.81640625" style="397" customWidth="1"/>
    <col min="9987" max="9987" width="8" style="397" customWidth="1"/>
    <col min="9988" max="9988" width="9.54296875" style="397" customWidth="1"/>
    <col min="9989" max="9989" width="11.26953125" style="397" customWidth="1"/>
    <col min="9990" max="9990" width="16.26953125" style="397" bestFit="1" customWidth="1"/>
    <col min="9991" max="9991" width="9.453125" style="397" customWidth="1"/>
    <col min="9992" max="9992" width="16.1796875" style="397" bestFit="1" customWidth="1"/>
    <col min="9993" max="9993" width="14.7265625" style="397" bestFit="1" customWidth="1"/>
    <col min="9994" max="9994" width="18" style="397" customWidth="1"/>
    <col min="9995" max="9995" width="0.81640625" style="397" customWidth="1"/>
    <col min="9996" max="9996" width="11.54296875" style="397" customWidth="1"/>
    <col min="9997" max="10240" width="9.1796875" style="397"/>
    <col min="10241" max="10241" width="37" style="397" customWidth="1"/>
    <col min="10242" max="10242" width="10.81640625" style="397" customWidth="1"/>
    <col min="10243" max="10243" width="8" style="397" customWidth="1"/>
    <col min="10244" max="10244" width="9.54296875" style="397" customWidth="1"/>
    <col min="10245" max="10245" width="11.26953125" style="397" customWidth="1"/>
    <col min="10246" max="10246" width="16.26953125" style="397" bestFit="1" customWidth="1"/>
    <col min="10247" max="10247" width="9.453125" style="397" customWidth="1"/>
    <col min="10248" max="10248" width="16.1796875" style="397" bestFit="1" customWidth="1"/>
    <col min="10249" max="10249" width="14.7265625" style="397" bestFit="1" customWidth="1"/>
    <col min="10250" max="10250" width="18" style="397" customWidth="1"/>
    <col min="10251" max="10251" width="0.81640625" style="397" customWidth="1"/>
    <col min="10252" max="10252" width="11.54296875" style="397" customWidth="1"/>
    <col min="10253" max="10496" width="9.1796875" style="397"/>
    <col min="10497" max="10497" width="37" style="397" customWidth="1"/>
    <col min="10498" max="10498" width="10.81640625" style="397" customWidth="1"/>
    <col min="10499" max="10499" width="8" style="397" customWidth="1"/>
    <col min="10500" max="10500" width="9.54296875" style="397" customWidth="1"/>
    <col min="10501" max="10501" width="11.26953125" style="397" customWidth="1"/>
    <col min="10502" max="10502" width="16.26953125" style="397" bestFit="1" customWidth="1"/>
    <col min="10503" max="10503" width="9.453125" style="397" customWidth="1"/>
    <col min="10504" max="10504" width="16.1796875" style="397" bestFit="1" customWidth="1"/>
    <col min="10505" max="10505" width="14.7265625" style="397" bestFit="1" customWidth="1"/>
    <col min="10506" max="10506" width="18" style="397" customWidth="1"/>
    <col min="10507" max="10507" width="0.81640625" style="397" customWidth="1"/>
    <col min="10508" max="10508" width="11.54296875" style="397" customWidth="1"/>
    <col min="10509" max="10752" width="9.1796875" style="397"/>
    <col min="10753" max="10753" width="37" style="397" customWidth="1"/>
    <col min="10754" max="10754" width="10.81640625" style="397" customWidth="1"/>
    <col min="10755" max="10755" width="8" style="397" customWidth="1"/>
    <col min="10756" max="10756" width="9.54296875" style="397" customWidth="1"/>
    <col min="10757" max="10757" width="11.26953125" style="397" customWidth="1"/>
    <col min="10758" max="10758" width="16.26953125" style="397" bestFit="1" customWidth="1"/>
    <col min="10759" max="10759" width="9.453125" style="397" customWidth="1"/>
    <col min="10760" max="10760" width="16.1796875" style="397" bestFit="1" customWidth="1"/>
    <col min="10761" max="10761" width="14.7265625" style="397" bestFit="1" customWidth="1"/>
    <col min="10762" max="10762" width="18" style="397" customWidth="1"/>
    <col min="10763" max="10763" width="0.81640625" style="397" customWidth="1"/>
    <col min="10764" max="10764" width="11.54296875" style="397" customWidth="1"/>
    <col min="10765" max="11008" width="9.1796875" style="397"/>
    <col min="11009" max="11009" width="37" style="397" customWidth="1"/>
    <col min="11010" max="11010" width="10.81640625" style="397" customWidth="1"/>
    <col min="11011" max="11011" width="8" style="397" customWidth="1"/>
    <col min="11012" max="11012" width="9.54296875" style="397" customWidth="1"/>
    <col min="11013" max="11013" width="11.26953125" style="397" customWidth="1"/>
    <col min="11014" max="11014" width="16.26953125" style="397" bestFit="1" customWidth="1"/>
    <col min="11015" max="11015" width="9.453125" style="397" customWidth="1"/>
    <col min="11016" max="11016" width="16.1796875" style="397" bestFit="1" customWidth="1"/>
    <col min="11017" max="11017" width="14.7265625" style="397" bestFit="1" customWidth="1"/>
    <col min="11018" max="11018" width="18" style="397" customWidth="1"/>
    <col min="11019" max="11019" width="0.81640625" style="397" customWidth="1"/>
    <col min="11020" max="11020" width="11.54296875" style="397" customWidth="1"/>
    <col min="11021" max="11264" width="9.1796875" style="397"/>
    <col min="11265" max="11265" width="37" style="397" customWidth="1"/>
    <col min="11266" max="11266" width="10.81640625" style="397" customWidth="1"/>
    <col min="11267" max="11267" width="8" style="397" customWidth="1"/>
    <col min="11268" max="11268" width="9.54296875" style="397" customWidth="1"/>
    <col min="11269" max="11269" width="11.26953125" style="397" customWidth="1"/>
    <col min="11270" max="11270" width="16.26953125" style="397" bestFit="1" customWidth="1"/>
    <col min="11271" max="11271" width="9.453125" style="397" customWidth="1"/>
    <col min="11272" max="11272" width="16.1796875" style="397" bestFit="1" customWidth="1"/>
    <col min="11273" max="11273" width="14.7265625" style="397" bestFit="1" customWidth="1"/>
    <col min="11274" max="11274" width="18" style="397" customWidth="1"/>
    <col min="11275" max="11275" width="0.81640625" style="397" customWidth="1"/>
    <col min="11276" max="11276" width="11.54296875" style="397" customWidth="1"/>
    <col min="11277" max="11520" width="9.1796875" style="397"/>
    <col min="11521" max="11521" width="37" style="397" customWidth="1"/>
    <col min="11522" max="11522" width="10.81640625" style="397" customWidth="1"/>
    <col min="11523" max="11523" width="8" style="397" customWidth="1"/>
    <col min="11524" max="11524" width="9.54296875" style="397" customWidth="1"/>
    <col min="11525" max="11525" width="11.26953125" style="397" customWidth="1"/>
    <col min="11526" max="11526" width="16.26953125" style="397" bestFit="1" customWidth="1"/>
    <col min="11527" max="11527" width="9.453125" style="397" customWidth="1"/>
    <col min="11528" max="11528" width="16.1796875" style="397" bestFit="1" customWidth="1"/>
    <col min="11529" max="11529" width="14.7265625" style="397" bestFit="1" customWidth="1"/>
    <col min="11530" max="11530" width="18" style="397" customWidth="1"/>
    <col min="11531" max="11531" width="0.81640625" style="397" customWidth="1"/>
    <col min="11532" max="11532" width="11.54296875" style="397" customWidth="1"/>
    <col min="11533" max="11776" width="9.1796875" style="397"/>
    <col min="11777" max="11777" width="37" style="397" customWidth="1"/>
    <col min="11778" max="11778" width="10.81640625" style="397" customWidth="1"/>
    <col min="11779" max="11779" width="8" style="397" customWidth="1"/>
    <col min="11780" max="11780" width="9.54296875" style="397" customWidth="1"/>
    <col min="11781" max="11781" width="11.26953125" style="397" customWidth="1"/>
    <col min="11782" max="11782" width="16.26953125" style="397" bestFit="1" customWidth="1"/>
    <col min="11783" max="11783" width="9.453125" style="397" customWidth="1"/>
    <col min="11784" max="11784" width="16.1796875" style="397" bestFit="1" customWidth="1"/>
    <col min="11785" max="11785" width="14.7265625" style="397" bestFit="1" customWidth="1"/>
    <col min="11786" max="11786" width="18" style="397" customWidth="1"/>
    <col min="11787" max="11787" width="0.81640625" style="397" customWidth="1"/>
    <col min="11788" max="11788" width="11.54296875" style="397" customWidth="1"/>
    <col min="11789" max="12032" width="9.1796875" style="397"/>
    <col min="12033" max="12033" width="37" style="397" customWidth="1"/>
    <col min="12034" max="12034" width="10.81640625" style="397" customWidth="1"/>
    <col min="12035" max="12035" width="8" style="397" customWidth="1"/>
    <col min="12036" max="12036" width="9.54296875" style="397" customWidth="1"/>
    <col min="12037" max="12037" width="11.26953125" style="397" customWidth="1"/>
    <col min="12038" max="12038" width="16.26953125" style="397" bestFit="1" customWidth="1"/>
    <col min="12039" max="12039" width="9.453125" style="397" customWidth="1"/>
    <col min="12040" max="12040" width="16.1796875" style="397" bestFit="1" customWidth="1"/>
    <col min="12041" max="12041" width="14.7265625" style="397" bestFit="1" customWidth="1"/>
    <col min="12042" max="12042" width="18" style="397" customWidth="1"/>
    <col min="12043" max="12043" width="0.81640625" style="397" customWidth="1"/>
    <col min="12044" max="12044" width="11.54296875" style="397" customWidth="1"/>
    <col min="12045" max="12288" width="9.1796875" style="397"/>
    <col min="12289" max="12289" width="37" style="397" customWidth="1"/>
    <col min="12290" max="12290" width="10.81640625" style="397" customWidth="1"/>
    <col min="12291" max="12291" width="8" style="397" customWidth="1"/>
    <col min="12292" max="12292" width="9.54296875" style="397" customWidth="1"/>
    <col min="12293" max="12293" width="11.26953125" style="397" customWidth="1"/>
    <col min="12294" max="12294" width="16.26953125" style="397" bestFit="1" customWidth="1"/>
    <col min="12295" max="12295" width="9.453125" style="397" customWidth="1"/>
    <col min="12296" max="12296" width="16.1796875" style="397" bestFit="1" customWidth="1"/>
    <col min="12297" max="12297" width="14.7265625" style="397" bestFit="1" customWidth="1"/>
    <col min="12298" max="12298" width="18" style="397" customWidth="1"/>
    <col min="12299" max="12299" width="0.81640625" style="397" customWidth="1"/>
    <col min="12300" max="12300" width="11.54296875" style="397" customWidth="1"/>
    <col min="12301" max="12544" width="9.1796875" style="397"/>
    <col min="12545" max="12545" width="37" style="397" customWidth="1"/>
    <col min="12546" max="12546" width="10.81640625" style="397" customWidth="1"/>
    <col min="12547" max="12547" width="8" style="397" customWidth="1"/>
    <col min="12548" max="12548" width="9.54296875" style="397" customWidth="1"/>
    <col min="12549" max="12549" width="11.26953125" style="397" customWidth="1"/>
    <col min="12550" max="12550" width="16.26953125" style="397" bestFit="1" customWidth="1"/>
    <col min="12551" max="12551" width="9.453125" style="397" customWidth="1"/>
    <col min="12552" max="12552" width="16.1796875" style="397" bestFit="1" customWidth="1"/>
    <col min="12553" max="12553" width="14.7265625" style="397" bestFit="1" customWidth="1"/>
    <col min="12554" max="12554" width="18" style="397" customWidth="1"/>
    <col min="12555" max="12555" width="0.81640625" style="397" customWidth="1"/>
    <col min="12556" max="12556" width="11.54296875" style="397" customWidth="1"/>
    <col min="12557" max="12800" width="9.1796875" style="397"/>
    <col min="12801" max="12801" width="37" style="397" customWidth="1"/>
    <col min="12802" max="12802" width="10.81640625" style="397" customWidth="1"/>
    <col min="12803" max="12803" width="8" style="397" customWidth="1"/>
    <col min="12804" max="12804" width="9.54296875" style="397" customWidth="1"/>
    <col min="12805" max="12805" width="11.26953125" style="397" customWidth="1"/>
    <col min="12806" max="12806" width="16.26953125" style="397" bestFit="1" customWidth="1"/>
    <col min="12807" max="12807" width="9.453125" style="397" customWidth="1"/>
    <col min="12808" max="12808" width="16.1796875" style="397" bestFit="1" customWidth="1"/>
    <col min="12809" max="12809" width="14.7265625" style="397" bestFit="1" customWidth="1"/>
    <col min="12810" max="12810" width="18" style="397" customWidth="1"/>
    <col min="12811" max="12811" width="0.81640625" style="397" customWidth="1"/>
    <col min="12812" max="12812" width="11.54296875" style="397" customWidth="1"/>
    <col min="12813" max="13056" width="9.1796875" style="397"/>
    <col min="13057" max="13057" width="37" style="397" customWidth="1"/>
    <col min="13058" max="13058" width="10.81640625" style="397" customWidth="1"/>
    <col min="13059" max="13059" width="8" style="397" customWidth="1"/>
    <col min="13060" max="13060" width="9.54296875" style="397" customWidth="1"/>
    <col min="13061" max="13061" width="11.26953125" style="397" customWidth="1"/>
    <col min="13062" max="13062" width="16.26953125" style="397" bestFit="1" customWidth="1"/>
    <col min="13063" max="13063" width="9.453125" style="397" customWidth="1"/>
    <col min="13064" max="13064" width="16.1796875" style="397" bestFit="1" customWidth="1"/>
    <col min="13065" max="13065" width="14.7265625" style="397" bestFit="1" customWidth="1"/>
    <col min="13066" max="13066" width="18" style="397" customWidth="1"/>
    <col min="13067" max="13067" width="0.81640625" style="397" customWidth="1"/>
    <col min="13068" max="13068" width="11.54296875" style="397" customWidth="1"/>
    <col min="13069" max="13312" width="9.1796875" style="397"/>
    <col min="13313" max="13313" width="37" style="397" customWidth="1"/>
    <col min="13314" max="13314" width="10.81640625" style="397" customWidth="1"/>
    <col min="13315" max="13315" width="8" style="397" customWidth="1"/>
    <col min="13316" max="13316" width="9.54296875" style="397" customWidth="1"/>
    <col min="13317" max="13317" width="11.26953125" style="397" customWidth="1"/>
    <col min="13318" max="13318" width="16.26953125" style="397" bestFit="1" customWidth="1"/>
    <col min="13319" max="13319" width="9.453125" style="397" customWidth="1"/>
    <col min="13320" max="13320" width="16.1796875" style="397" bestFit="1" customWidth="1"/>
    <col min="13321" max="13321" width="14.7265625" style="397" bestFit="1" customWidth="1"/>
    <col min="13322" max="13322" width="18" style="397" customWidth="1"/>
    <col min="13323" max="13323" width="0.81640625" style="397" customWidth="1"/>
    <col min="13324" max="13324" width="11.54296875" style="397" customWidth="1"/>
    <col min="13325" max="13568" width="9.1796875" style="397"/>
    <col min="13569" max="13569" width="37" style="397" customWidth="1"/>
    <col min="13570" max="13570" width="10.81640625" style="397" customWidth="1"/>
    <col min="13571" max="13571" width="8" style="397" customWidth="1"/>
    <col min="13572" max="13572" width="9.54296875" style="397" customWidth="1"/>
    <col min="13573" max="13573" width="11.26953125" style="397" customWidth="1"/>
    <col min="13574" max="13574" width="16.26953125" style="397" bestFit="1" customWidth="1"/>
    <col min="13575" max="13575" width="9.453125" style="397" customWidth="1"/>
    <col min="13576" max="13576" width="16.1796875" style="397" bestFit="1" customWidth="1"/>
    <col min="13577" max="13577" width="14.7265625" style="397" bestFit="1" customWidth="1"/>
    <col min="13578" max="13578" width="18" style="397" customWidth="1"/>
    <col min="13579" max="13579" width="0.81640625" style="397" customWidth="1"/>
    <col min="13580" max="13580" width="11.54296875" style="397" customWidth="1"/>
    <col min="13581" max="13824" width="9.1796875" style="397"/>
    <col min="13825" max="13825" width="37" style="397" customWidth="1"/>
    <col min="13826" max="13826" width="10.81640625" style="397" customWidth="1"/>
    <col min="13827" max="13827" width="8" style="397" customWidth="1"/>
    <col min="13828" max="13828" width="9.54296875" style="397" customWidth="1"/>
    <col min="13829" max="13829" width="11.26953125" style="397" customWidth="1"/>
    <col min="13830" max="13830" width="16.26953125" style="397" bestFit="1" customWidth="1"/>
    <col min="13831" max="13831" width="9.453125" style="397" customWidth="1"/>
    <col min="13832" max="13832" width="16.1796875" style="397" bestFit="1" customWidth="1"/>
    <col min="13833" max="13833" width="14.7265625" style="397" bestFit="1" customWidth="1"/>
    <col min="13834" max="13834" width="18" style="397" customWidth="1"/>
    <col min="13835" max="13835" width="0.81640625" style="397" customWidth="1"/>
    <col min="13836" max="13836" width="11.54296875" style="397" customWidth="1"/>
    <col min="13837" max="14080" width="9.1796875" style="397"/>
    <col min="14081" max="14081" width="37" style="397" customWidth="1"/>
    <col min="14082" max="14082" width="10.81640625" style="397" customWidth="1"/>
    <col min="14083" max="14083" width="8" style="397" customWidth="1"/>
    <col min="14084" max="14084" width="9.54296875" style="397" customWidth="1"/>
    <col min="14085" max="14085" width="11.26953125" style="397" customWidth="1"/>
    <col min="14086" max="14086" width="16.26953125" style="397" bestFit="1" customWidth="1"/>
    <col min="14087" max="14087" width="9.453125" style="397" customWidth="1"/>
    <col min="14088" max="14088" width="16.1796875" style="397" bestFit="1" customWidth="1"/>
    <col min="14089" max="14089" width="14.7265625" style="397" bestFit="1" customWidth="1"/>
    <col min="14090" max="14090" width="18" style="397" customWidth="1"/>
    <col min="14091" max="14091" width="0.81640625" style="397" customWidth="1"/>
    <col min="14092" max="14092" width="11.54296875" style="397" customWidth="1"/>
    <col min="14093" max="14336" width="9.1796875" style="397"/>
    <col min="14337" max="14337" width="37" style="397" customWidth="1"/>
    <col min="14338" max="14338" width="10.81640625" style="397" customWidth="1"/>
    <col min="14339" max="14339" width="8" style="397" customWidth="1"/>
    <col min="14340" max="14340" width="9.54296875" style="397" customWidth="1"/>
    <col min="14341" max="14341" width="11.26953125" style="397" customWidth="1"/>
    <col min="14342" max="14342" width="16.26953125" style="397" bestFit="1" customWidth="1"/>
    <col min="14343" max="14343" width="9.453125" style="397" customWidth="1"/>
    <col min="14344" max="14344" width="16.1796875" style="397" bestFit="1" customWidth="1"/>
    <col min="14345" max="14345" width="14.7265625" style="397" bestFit="1" customWidth="1"/>
    <col min="14346" max="14346" width="18" style="397" customWidth="1"/>
    <col min="14347" max="14347" width="0.81640625" style="397" customWidth="1"/>
    <col min="14348" max="14348" width="11.54296875" style="397" customWidth="1"/>
    <col min="14349" max="14592" width="9.1796875" style="397"/>
    <col min="14593" max="14593" width="37" style="397" customWidth="1"/>
    <col min="14594" max="14594" width="10.81640625" style="397" customWidth="1"/>
    <col min="14595" max="14595" width="8" style="397" customWidth="1"/>
    <col min="14596" max="14596" width="9.54296875" style="397" customWidth="1"/>
    <col min="14597" max="14597" width="11.26953125" style="397" customWidth="1"/>
    <col min="14598" max="14598" width="16.26953125" style="397" bestFit="1" customWidth="1"/>
    <col min="14599" max="14599" width="9.453125" style="397" customWidth="1"/>
    <col min="14600" max="14600" width="16.1796875" style="397" bestFit="1" customWidth="1"/>
    <col min="14601" max="14601" width="14.7265625" style="397" bestFit="1" customWidth="1"/>
    <col min="14602" max="14602" width="18" style="397" customWidth="1"/>
    <col min="14603" max="14603" width="0.81640625" style="397" customWidth="1"/>
    <col min="14604" max="14604" width="11.54296875" style="397" customWidth="1"/>
    <col min="14605" max="14848" width="9.1796875" style="397"/>
    <col min="14849" max="14849" width="37" style="397" customWidth="1"/>
    <col min="14850" max="14850" width="10.81640625" style="397" customWidth="1"/>
    <col min="14851" max="14851" width="8" style="397" customWidth="1"/>
    <col min="14852" max="14852" width="9.54296875" style="397" customWidth="1"/>
    <col min="14853" max="14853" width="11.26953125" style="397" customWidth="1"/>
    <col min="14854" max="14854" width="16.26953125" style="397" bestFit="1" customWidth="1"/>
    <col min="14855" max="14855" width="9.453125" style="397" customWidth="1"/>
    <col min="14856" max="14856" width="16.1796875" style="397" bestFit="1" customWidth="1"/>
    <col min="14857" max="14857" width="14.7265625" style="397" bestFit="1" customWidth="1"/>
    <col min="14858" max="14858" width="18" style="397" customWidth="1"/>
    <col min="14859" max="14859" width="0.81640625" style="397" customWidth="1"/>
    <col min="14860" max="14860" width="11.54296875" style="397" customWidth="1"/>
    <col min="14861" max="15104" width="9.1796875" style="397"/>
    <col min="15105" max="15105" width="37" style="397" customWidth="1"/>
    <col min="15106" max="15106" width="10.81640625" style="397" customWidth="1"/>
    <col min="15107" max="15107" width="8" style="397" customWidth="1"/>
    <col min="15108" max="15108" width="9.54296875" style="397" customWidth="1"/>
    <col min="15109" max="15109" width="11.26953125" style="397" customWidth="1"/>
    <col min="15110" max="15110" width="16.26953125" style="397" bestFit="1" customWidth="1"/>
    <col min="15111" max="15111" width="9.453125" style="397" customWidth="1"/>
    <col min="15112" max="15112" width="16.1796875" style="397" bestFit="1" customWidth="1"/>
    <col min="15113" max="15113" width="14.7265625" style="397" bestFit="1" customWidth="1"/>
    <col min="15114" max="15114" width="18" style="397" customWidth="1"/>
    <col min="15115" max="15115" width="0.81640625" style="397" customWidth="1"/>
    <col min="15116" max="15116" width="11.54296875" style="397" customWidth="1"/>
    <col min="15117" max="15360" width="9.1796875" style="397"/>
    <col min="15361" max="15361" width="37" style="397" customWidth="1"/>
    <col min="15362" max="15362" width="10.81640625" style="397" customWidth="1"/>
    <col min="15363" max="15363" width="8" style="397" customWidth="1"/>
    <col min="15364" max="15364" width="9.54296875" style="397" customWidth="1"/>
    <col min="15365" max="15365" width="11.26953125" style="397" customWidth="1"/>
    <col min="15366" max="15366" width="16.26953125" style="397" bestFit="1" customWidth="1"/>
    <col min="15367" max="15367" width="9.453125" style="397" customWidth="1"/>
    <col min="15368" max="15368" width="16.1796875" style="397" bestFit="1" customWidth="1"/>
    <col min="15369" max="15369" width="14.7265625" style="397" bestFit="1" customWidth="1"/>
    <col min="15370" max="15370" width="18" style="397" customWidth="1"/>
    <col min="15371" max="15371" width="0.81640625" style="397" customWidth="1"/>
    <col min="15372" max="15372" width="11.54296875" style="397" customWidth="1"/>
    <col min="15373" max="15616" width="9.1796875" style="397"/>
    <col min="15617" max="15617" width="37" style="397" customWidth="1"/>
    <col min="15618" max="15618" width="10.81640625" style="397" customWidth="1"/>
    <col min="15619" max="15619" width="8" style="397" customWidth="1"/>
    <col min="15620" max="15620" width="9.54296875" style="397" customWidth="1"/>
    <col min="15621" max="15621" width="11.26953125" style="397" customWidth="1"/>
    <col min="15622" max="15622" width="16.26953125" style="397" bestFit="1" customWidth="1"/>
    <col min="15623" max="15623" width="9.453125" style="397" customWidth="1"/>
    <col min="15624" max="15624" width="16.1796875" style="397" bestFit="1" customWidth="1"/>
    <col min="15625" max="15625" width="14.7265625" style="397" bestFit="1" customWidth="1"/>
    <col min="15626" max="15626" width="18" style="397" customWidth="1"/>
    <col min="15627" max="15627" width="0.81640625" style="397" customWidth="1"/>
    <col min="15628" max="15628" width="11.54296875" style="397" customWidth="1"/>
    <col min="15629" max="15872" width="9.1796875" style="397"/>
    <col min="15873" max="15873" width="37" style="397" customWidth="1"/>
    <col min="15874" max="15874" width="10.81640625" style="397" customWidth="1"/>
    <col min="15875" max="15875" width="8" style="397" customWidth="1"/>
    <col min="15876" max="15876" width="9.54296875" style="397" customWidth="1"/>
    <col min="15877" max="15877" width="11.26953125" style="397" customWidth="1"/>
    <col min="15878" max="15878" width="16.26953125" style="397" bestFit="1" customWidth="1"/>
    <col min="15879" max="15879" width="9.453125" style="397" customWidth="1"/>
    <col min="15880" max="15880" width="16.1796875" style="397" bestFit="1" customWidth="1"/>
    <col min="15881" max="15881" width="14.7265625" style="397" bestFit="1" customWidth="1"/>
    <col min="15882" max="15882" width="18" style="397" customWidth="1"/>
    <col min="15883" max="15883" width="0.81640625" style="397" customWidth="1"/>
    <col min="15884" max="15884" width="11.54296875" style="397" customWidth="1"/>
    <col min="15885" max="16128" width="9.1796875" style="397"/>
    <col min="16129" max="16129" width="37" style="397" customWidth="1"/>
    <col min="16130" max="16130" width="10.81640625" style="397" customWidth="1"/>
    <col min="16131" max="16131" width="8" style="397" customWidth="1"/>
    <col min="16132" max="16132" width="9.54296875" style="397" customWidth="1"/>
    <col min="16133" max="16133" width="11.26953125" style="397" customWidth="1"/>
    <col min="16134" max="16134" width="16.26953125" style="397" bestFit="1" customWidth="1"/>
    <col min="16135" max="16135" width="9.453125" style="397" customWidth="1"/>
    <col min="16136" max="16136" width="16.1796875" style="397" bestFit="1" customWidth="1"/>
    <col min="16137" max="16137" width="14.7265625" style="397" bestFit="1" customWidth="1"/>
    <col min="16138" max="16138" width="18" style="397" customWidth="1"/>
    <col min="16139" max="16139" width="0.81640625" style="397" customWidth="1"/>
    <col min="16140" max="16140" width="11.54296875" style="397" customWidth="1"/>
    <col min="16141" max="16384" width="9.1796875" style="397"/>
  </cols>
  <sheetData>
    <row r="1" spans="1:59" ht="17.5" x14ac:dyDescent="0.35">
      <c r="A1" s="1656" t="s">
        <v>1105</v>
      </c>
      <c r="B1" s="1657"/>
      <c r="C1" s="1657"/>
      <c r="D1" s="1657"/>
      <c r="E1" s="1657"/>
      <c r="F1" s="1657"/>
      <c r="G1" s="1657"/>
      <c r="H1" s="1657"/>
      <c r="I1" s="1657"/>
      <c r="J1" s="1657"/>
      <c r="K1" s="396"/>
    </row>
    <row r="2" spans="1:59" ht="17.5" x14ac:dyDescent="0.35">
      <c r="A2" s="398"/>
      <c r="B2" s="399"/>
      <c r="C2" s="399"/>
      <c r="D2" s="399"/>
      <c r="E2" s="399"/>
      <c r="F2" s="399"/>
      <c r="G2" s="399"/>
      <c r="H2" s="399"/>
      <c r="I2" s="399"/>
      <c r="J2" s="399"/>
      <c r="K2" s="396"/>
    </row>
    <row r="3" spans="1:59" ht="15" x14ac:dyDescent="0.35">
      <c r="A3" s="1658" t="s">
        <v>1106</v>
      </c>
      <c r="B3" s="1655"/>
      <c r="C3" s="1655"/>
      <c r="D3" s="1655"/>
      <c r="E3" s="1655"/>
      <c r="F3" s="1655"/>
      <c r="G3" s="1655"/>
      <c r="H3" s="1655"/>
      <c r="I3" s="1655"/>
      <c r="J3" s="1655"/>
      <c r="K3" s="400"/>
    </row>
    <row r="4" spans="1:59" ht="15" x14ac:dyDescent="0.35">
      <c r="A4" s="1658" t="s">
        <v>1107</v>
      </c>
      <c r="B4" s="1655"/>
      <c r="C4" s="1655"/>
      <c r="D4" s="1655"/>
      <c r="E4" s="1655"/>
      <c r="F4" s="1655"/>
      <c r="G4" s="1655"/>
      <c r="H4" s="1655"/>
      <c r="I4" s="1655"/>
      <c r="J4" s="1655"/>
      <c r="K4" s="400"/>
    </row>
    <row r="5" spans="1:59" ht="15" x14ac:dyDescent="0.35">
      <c r="A5" s="1658" t="s">
        <v>1108</v>
      </c>
      <c r="B5" s="1655"/>
      <c r="C5" s="1655"/>
      <c r="D5" s="1655"/>
      <c r="E5" s="1655"/>
      <c r="F5" s="1655"/>
      <c r="G5" s="1655"/>
      <c r="H5" s="1655"/>
      <c r="I5" s="1655"/>
      <c r="J5" s="1655"/>
      <c r="K5" s="400"/>
    </row>
    <row r="6" spans="1:59" ht="15" x14ac:dyDescent="0.35">
      <c r="A6" s="1654" t="s">
        <v>1109</v>
      </c>
      <c r="B6" s="1655"/>
      <c r="C6" s="1655"/>
      <c r="D6" s="1655"/>
      <c r="E6" s="1655"/>
      <c r="F6" s="1655"/>
      <c r="G6" s="1655"/>
      <c r="H6" s="1655"/>
      <c r="I6" s="1655"/>
      <c r="J6" s="1655"/>
      <c r="K6" s="400"/>
    </row>
    <row r="7" spans="1:59" ht="15" x14ac:dyDescent="0.35">
      <c r="A7" s="1654" t="s">
        <v>1110</v>
      </c>
      <c r="B7" s="1655"/>
      <c r="C7" s="1655"/>
      <c r="D7" s="1655"/>
      <c r="E7" s="1655"/>
      <c r="F7" s="1655"/>
      <c r="G7" s="1655"/>
      <c r="H7" s="1655"/>
      <c r="I7" s="1655"/>
      <c r="J7" s="1655"/>
      <c r="K7" s="400"/>
    </row>
    <row r="8" spans="1:59" x14ac:dyDescent="0.35">
      <c r="A8" s="401" t="s">
        <v>1111</v>
      </c>
      <c r="B8" s="402"/>
      <c r="C8" s="402"/>
      <c r="D8" s="402"/>
      <c r="E8" s="402"/>
      <c r="F8" s="402"/>
      <c r="G8" s="402"/>
      <c r="H8" s="402"/>
      <c r="I8" s="402"/>
      <c r="J8" s="403"/>
      <c r="K8" s="404"/>
    </row>
    <row r="9" spans="1:59" s="414" customFormat="1" ht="25.15" customHeight="1" thickBot="1" x14ac:dyDescent="0.4">
      <c r="A9" s="405" t="s">
        <v>1112</v>
      </c>
      <c r="B9" s="406" t="s">
        <v>1113</v>
      </c>
      <c r="C9" s="407" t="s">
        <v>1114</v>
      </c>
      <c r="D9" s="406" t="s">
        <v>1115</v>
      </c>
      <c r="E9" s="406" t="s">
        <v>1116</v>
      </c>
      <c r="F9" s="408" t="s">
        <v>1117</v>
      </c>
      <c r="G9" s="408" t="s">
        <v>1118</v>
      </c>
      <c r="H9" s="406" t="s">
        <v>1119</v>
      </c>
      <c r="I9" s="406" t="s">
        <v>1120</v>
      </c>
      <c r="J9" s="406" t="s">
        <v>1121</v>
      </c>
      <c r="K9" s="409"/>
      <c r="L9" s="1659">
        <v>43118</v>
      </c>
      <c r="M9" s="1660"/>
      <c r="N9" s="1660"/>
      <c r="O9" s="1660"/>
      <c r="P9" s="410">
        <v>43132</v>
      </c>
      <c r="Q9" s="411"/>
      <c r="R9" s="411"/>
      <c r="S9" s="411"/>
      <c r="T9" s="412">
        <v>43160</v>
      </c>
      <c r="U9" s="413"/>
      <c r="V9" s="413"/>
      <c r="W9" s="413"/>
      <c r="X9" s="410">
        <v>43191</v>
      </c>
      <c r="Y9" s="411"/>
      <c r="Z9" s="411"/>
      <c r="AA9" s="411"/>
      <c r="AB9" s="412">
        <v>43221</v>
      </c>
      <c r="AC9" s="413"/>
      <c r="AD9" s="413"/>
      <c r="AE9" s="413"/>
      <c r="AF9" s="410">
        <v>43252</v>
      </c>
      <c r="AG9" s="411"/>
      <c r="AH9" s="411"/>
      <c r="AI9" s="411"/>
      <c r="AJ9" s="412">
        <v>43282</v>
      </c>
      <c r="AK9" s="413"/>
      <c r="AL9" s="413"/>
      <c r="AM9" s="413"/>
      <c r="AN9" s="410">
        <v>43313</v>
      </c>
      <c r="AO9" s="411"/>
      <c r="AP9" s="411"/>
      <c r="AQ9" s="411"/>
      <c r="AR9" s="412">
        <v>43344</v>
      </c>
      <c r="AS9" s="413"/>
      <c r="AT9" s="413"/>
      <c r="AU9" s="413"/>
      <c r="AV9" s="410">
        <v>43374</v>
      </c>
      <c r="AW9" s="411"/>
      <c r="AX9" s="411"/>
      <c r="AY9" s="411"/>
      <c r="AZ9" s="412">
        <v>43405</v>
      </c>
      <c r="BA9" s="413"/>
      <c r="BB9" s="413"/>
      <c r="BC9" s="413"/>
      <c r="BD9" s="410">
        <v>43435</v>
      </c>
      <c r="BE9" s="411"/>
      <c r="BF9" s="411"/>
      <c r="BG9" s="411"/>
    </row>
    <row r="10" spans="1:59" ht="25.5" customHeight="1" thickBot="1" x14ac:dyDescent="0.4">
      <c r="A10" s="415" t="s">
        <v>1122</v>
      </c>
      <c r="B10" s="416"/>
      <c r="C10" s="417"/>
      <c r="D10" s="416"/>
      <c r="E10" s="416"/>
      <c r="F10" s="418"/>
      <c r="G10" s="416"/>
      <c r="H10" s="416"/>
      <c r="I10" s="416"/>
      <c r="J10" s="419"/>
      <c r="K10" s="420"/>
      <c r="L10" s="421" t="s">
        <v>1123</v>
      </c>
      <c r="M10" s="421" t="s">
        <v>1124</v>
      </c>
      <c r="N10" s="421" t="s">
        <v>1125</v>
      </c>
      <c r="O10" s="421" t="s">
        <v>1126</v>
      </c>
      <c r="P10" s="421" t="s">
        <v>1127</v>
      </c>
      <c r="Q10" s="421" t="s">
        <v>1128</v>
      </c>
      <c r="R10" s="422" t="s">
        <v>1125</v>
      </c>
      <c r="S10" s="422" t="s">
        <v>1126</v>
      </c>
      <c r="T10" s="422" t="s">
        <v>1123</v>
      </c>
      <c r="U10" s="422" t="s">
        <v>1128</v>
      </c>
      <c r="V10" s="422" t="s">
        <v>1125</v>
      </c>
      <c r="W10" s="422" t="s">
        <v>1126</v>
      </c>
      <c r="X10" s="422" t="s">
        <v>1123</v>
      </c>
      <c r="Y10" s="422" t="s">
        <v>1128</v>
      </c>
      <c r="Z10" s="422" t="s">
        <v>1125</v>
      </c>
      <c r="AA10" s="422" t="s">
        <v>1126</v>
      </c>
      <c r="AB10" s="422" t="s">
        <v>1123</v>
      </c>
      <c r="AC10" s="422" t="s">
        <v>1124</v>
      </c>
      <c r="AD10" s="422" t="s">
        <v>1125</v>
      </c>
      <c r="AE10" s="422" t="s">
        <v>1126</v>
      </c>
      <c r="AF10" s="422" t="s">
        <v>1127</v>
      </c>
      <c r="AG10" s="422" t="s">
        <v>1128</v>
      </c>
      <c r="AH10" s="422" t="s">
        <v>1125</v>
      </c>
      <c r="AI10" s="422" t="s">
        <v>1126</v>
      </c>
      <c r="AJ10" s="422" t="s">
        <v>1123</v>
      </c>
      <c r="AK10" s="422" t="s">
        <v>1128</v>
      </c>
      <c r="AL10" s="422" t="s">
        <v>1125</v>
      </c>
      <c r="AM10" s="422" t="s">
        <v>1126</v>
      </c>
      <c r="AN10" s="422" t="s">
        <v>1123</v>
      </c>
      <c r="AO10" s="422" t="s">
        <v>1128</v>
      </c>
      <c r="AP10" s="422" t="s">
        <v>1125</v>
      </c>
      <c r="AQ10" s="422" t="s">
        <v>1126</v>
      </c>
      <c r="AR10" s="422" t="s">
        <v>1123</v>
      </c>
      <c r="AS10" s="422" t="s">
        <v>1124</v>
      </c>
      <c r="AT10" s="422" t="s">
        <v>1125</v>
      </c>
      <c r="AU10" s="422" t="s">
        <v>1126</v>
      </c>
      <c r="AV10" s="422" t="s">
        <v>1127</v>
      </c>
      <c r="AW10" s="422" t="s">
        <v>1128</v>
      </c>
      <c r="AX10" s="422" t="s">
        <v>1125</v>
      </c>
      <c r="AY10" s="422" t="s">
        <v>1126</v>
      </c>
      <c r="AZ10" s="422" t="s">
        <v>1123</v>
      </c>
      <c r="BA10" s="422" t="s">
        <v>1128</v>
      </c>
      <c r="BB10" s="422" t="s">
        <v>1125</v>
      </c>
      <c r="BC10" s="422" t="s">
        <v>1126</v>
      </c>
      <c r="BD10" s="422" t="s">
        <v>1123</v>
      </c>
      <c r="BE10" s="422" t="s">
        <v>1128</v>
      </c>
      <c r="BF10" s="422" t="s">
        <v>1125</v>
      </c>
      <c r="BG10" s="421" t="s">
        <v>1126</v>
      </c>
    </row>
    <row r="11" spans="1:59" ht="27" customHeight="1" thickBot="1" x14ac:dyDescent="0.4">
      <c r="A11" s="1649">
        <f>0.085*J116</f>
        <v>48449.512950000004</v>
      </c>
      <c r="B11" s="1649"/>
      <c r="C11" s="1649"/>
      <c r="D11" s="1649"/>
      <c r="E11" s="1649"/>
      <c r="F11" s="1649"/>
      <c r="G11" s="1649"/>
      <c r="H11" s="1649"/>
      <c r="I11" s="1649"/>
      <c r="J11" s="1649"/>
      <c r="K11" s="423"/>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row>
    <row r="12" spans="1:59" ht="12.75" customHeight="1" x14ac:dyDescent="0.35">
      <c r="A12" s="415" t="s">
        <v>1129</v>
      </c>
      <c r="B12" s="416"/>
      <c r="C12" s="417"/>
      <c r="D12" s="416"/>
      <c r="E12" s="416"/>
      <c r="F12" s="418"/>
      <c r="G12" s="416"/>
      <c r="H12" s="416"/>
      <c r="I12" s="416"/>
      <c r="J12" s="419"/>
      <c r="K12" s="420"/>
      <c r="L12" s="425"/>
      <c r="M12" s="425"/>
      <c r="N12" s="425"/>
      <c r="O12" s="425"/>
      <c r="P12" s="425"/>
      <c r="Q12" s="425"/>
      <c r="R12" s="425"/>
      <c r="S12" s="426"/>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4"/>
      <c r="BD12" s="424"/>
      <c r="BE12" s="424"/>
      <c r="BF12" s="424"/>
    </row>
    <row r="13" spans="1:59" s="436" customFormat="1" ht="33.65" customHeight="1" x14ac:dyDescent="0.35">
      <c r="A13" s="427" t="s">
        <v>1130</v>
      </c>
      <c r="B13" s="428"/>
      <c r="C13" s="429"/>
      <c r="D13" s="428"/>
      <c r="E13" s="428"/>
      <c r="F13" s="430"/>
      <c r="G13" s="431"/>
      <c r="H13" s="428"/>
      <c r="I13" s="428"/>
      <c r="J13" s="432"/>
      <c r="K13" s="433"/>
      <c r="L13" s="434"/>
      <c r="M13" s="434"/>
      <c r="N13" s="424"/>
      <c r="O13" s="424"/>
      <c r="P13" s="434"/>
      <c r="Q13" s="434"/>
      <c r="R13" s="434"/>
      <c r="S13" s="435"/>
      <c r="T13" s="434"/>
      <c r="U13" s="434"/>
      <c r="V13" s="434"/>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4"/>
      <c r="BD13" s="424"/>
      <c r="BE13" s="424"/>
      <c r="BF13" s="424"/>
      <c r="BG13" s="397"/>
    </row>
    <row r="14" spans="1:59" s="444" customFormat="1" ht="24.65" customHeight="1" x14ac:dyDescent="0.35">
      <c r="A14" s="437" t="s">
        <v>1131</v>
      </c>
      <c r="B14" s="438"/>
      <c r="C14" s="439"/>
      <c r="D14" s="438"/>
      <c r="E14" s="438"/>
      <c r="F14" s="440"/>
      <c r="G14" s="441"/>
      <c r="H14" s="438"/>
      <c r="I14" s="438"/>
      <c r="J14" s="442"/>
      <c r="K14" s="443"/>
      <c r="L14" s="434"/>
      <c r="M14" s="434"/>
      <c r="N14" s="424"/>
      <c r="O14" s="424"/>
      <c r="P14" s="434"/>
      <c r="Q14" s="434"/>
      <c r="R14" s="434"/>
      <c r="S14" s="435"/>
      <c r="T14" s="434"/>
      <c r="U14" s="434"/>
      <c r="V14" s="434"/>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4"/>
      <c r="BD14" s="424"/>
      <c r="BE14" s="424"/>
      <c r="BF14" s="424"/>
      <c r="BG14" s="397"/>
    </row>
    <row r="15" spans="1:59" ht="25" x14ac:dyDescent="0.35">
      <c r="A15" s="445" t="s">
        <v>1132</v>
      </c>
      <c r="B15" s="446"/>
      <c r="C15" s="447"/>
      <c r="D15" s="446"/>
      <c r="E15" s="448"/>
      <c r="F15" s="449"/>
      <c r="G15" s="450"/>
      <c r="H15" s="448"/>
      <c r="I15" s="446"/>
      <c r="J15" s="451"/>
      <c r="K15" s="452"/>
      <c r="L15" s="453"/>
      <c r="M15" s="453"/>
      <c r="N15" s="424"/>
      <c r="O15" s="424"/>
      <c r="P15" s="434"/>
      <c r="Q15" s="434"/>
      <c r="R15" s="434"/>
      <c r="S15" s="435"/>
      <c r="T15" s="434"/>
      <c r="U15" s="434"/>
      <c r="V15" s="434"/>
      <c r="W15" s="434"/>
      <c r="X15" s="434"/>
      <c r="Y15" s="434"/>
      <c r="Z15" s="434"/>
      <c r="AA15" s="454"/>
      <c r="AB15" s="454"/>
      <c r="AC15" s="454"/>
      <c r="AD15" s="454"/>
      <c r="AE15" s="454"/>
      <c r="AF15" s="454"/>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4"/>
      <c r="BD15" s="424"/>
      <c r="BE15" s="424"/>
      <c r="BF15" s="424"/>
    </row>
    <row r="16" spans="1:59" ht="25" x14ac:dyDescent="0.35">
      <c r="A16" s="445" t="s">
        <v>1133</v>
      </c>
      <c r="B16" s="446"/>
      <c r="C16" s="447"/>
      <c r="D16" s="446"/>
      <c r="E16" s="448"/>
      <c r="F16" s="449"/>
      <c r="G16" s="450"/>
      <c r="H16" s="448"/>
      <c r="I16" s="446"/>
      <c r="J16" s="451"/>
      <c r="K16" s="452"/>
      <c r="L16" s="434"/>
      <c r="M16" s="434"/>
      <c r="N16" s="453"/>
      <c r="O16" s="453"/>
      <c r="P16" s="453"/>
      <c r="Q16" s="453"/>
      <c r="R16" s="453"/>
      <c r="S16" s="455"/>
      <c r="T16" s="453"/>
      <c r="U16" s="453"/>
      <c r="V16" s="434"/>
      <c r="W16" s="434"/>
      <c r="X16" s="434"/>
      <c r="Y16" s="434"/>
      <c r="Z16" s="434"/>
      <c r="AA16" s="454"/>
      <c r="AB16" s="454"/>
      <c r="AC16" s="454"/>
      <c r="AD16" s="454"/>
      <c r="AE16" s="454"/>
      <c r="AF16" s="454"/>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4"/>
      <c r="BD16" s="424"/>
      <c r="BE16" s="424"/>
      <c r="BF16" s="424"/>
    </row>
    <row r="17" spans="1:59" ht="25" x14ac:dyDescent="0.35">
      <c r="A17" s="445" t="s">
        <v>1134</v>
      </c>
      <c r="B17" s="446"/>
      <c r="C17" s="447"/>
      <c r="D17" s="446"/>
      <c r="E17" s="448"/>
      <c r="F17" s="449"/>
      <c r="G17" s="450"/>
      <c r="H17" s="448"/>
      <c r="I17" s="446"/>
      <c r="J17" s="451"/>
      <c r="K17" s="452"/>
      <c r="L17" s="434"/>
      <c r="M17" s="434"/>
      <c r="N17" s="424"/>
      <c r="O17" s="424"/>
      <c r="P17" s="434"/>
      <c r="Q17" s="434"/>
      <c r="R17" s="434"/>
      <c r="S17" s="435"/>
      <c r="T17" s="434"/>
      <c r="U17" s="434"/>
      <c r="V17" s="453"/>
      <c r="W17" s="453"/>
      <c r="X17" s="453"/>
      <c r="Y17" s="453"/>
      <c r="Z17" s="434"/>
      <c r="AA17" s="454"/>
      <c r="AB17" s="454"/>
      <c r="AC17" s="454"/>
      <c r="AD17" s="454"/>
      <c r="AE17" s="454"/>
      <c r="AF17" s="454"/>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4"/>
      <c r="BD17" s="424"/>
      <c r="BE17" s="424"/>
      <c r="BF17" s="424"/>
    </row>
    <row r="18" spans="1:59" ht="25" x14ac:dyDescent="0.35">
      <c r="A18" s="445" t="s">
        <v>1135</v>
      </c>
      <c r="B18" s="446"/>
      <c r="C18" s="447"/>
      <c r="D18" s="446"/>
      <c r="E18" s="448"/>
      <c r="F18" s="449"/>
      <c r="G18" s="450"/>
      <c r="H18" s="448"/>
      <c r="I18" s="446"/>
      <c r="J18" s="451"/>
      <c r="K18" s="452"/>
      <c r="L18" s="434"/>
      <c r="M18" s="434"/>
      <c r="N18" s="424"/>
      <c r="O18" s="424"/>
      <c r="P18" s="434"/>
      <c r="Q18" s="434"/>
      <c r="R18" s="434"/>
      <c r="S18" s="435"/>
      <c r="T18" s="434"/>
      <c r="U18" s="434"/>
      <c r="V18" s="434"/>
      <c r="W18" s="434"/>
      <c r="X18" s="434"/>
      <c r="Y18" s="434"/>
      <c r="Z18" s="456" t="s">
        <v>1136</v>
      </c>
      <c r="AA18" s="454"/>
      <c r="AB18" s="454"/>
      <c r="AC18" s="454"/>
      <c r="AD18" s="454"/>
      <c r="AE18" s="454"/>
      <c r="AF18" s="454"/>
      <c r="AG18" s="425"/>
      <c r="AH18" s="425"/>
      <c r="AI18" s="425"/>
      <c r="AJ18" s="425"/>
      <c r="AK18" s="425"/>
      <c r="AL18" s="425"/>
      <c r="AM18" s="425"/>
      <c r="AN18" s="425"/>
      <c r="AO18" s="425"/>
      <c r="AP18" s="425"/>
      <c r="AQ18" s="425"/>
      <c r="AR18" s="425"/>
      <c r="AS18" s="425"/>
      <c r="AT18" s="425"/>
      <c r="AU18" s="425"/>
      <c r="AV18" s="425"/>
      <c r="AW18" s="425"/>
      <c r="AX18" s="425"/>
      <c r="AY18" s="425"/>
      <c r="AZ18" s="425"/>
      <c r="BA18" s="425"/>
      <c r="BB18" s="425"/>
      <c r="BC18" s="424"/>
      <c r="BD18" s="424"/>
      <c r="BE18" s="424"/>
      <c r="BF18" s="424"/>
    </row>
    <row r="19" spans="1:59" ht="25" x14ac:dyDescent="0.35">
      <c r="A19" s="445" t="s">
        <v>1137</v>
      </c>
      <c r="B19" s="446"/>
      <c r="C19" s="447"/>
      <c r="D19" s="446"/>
      <c r="E19" s="448"/>
      <c r="F19" s="449"/>
      <c r="G19" s="450"/>
      <c r="H19" s="448"/>
      <c r="I19" s="446"/>
      <c r="J19" s="451"/>
      <c r="K19" s="452"/>
      <c r="L19" s="434"/>
      <c r="M19" s="434"/>
      <c r="N19" s="424"/>
      <c r="O19" s="424"/>
      <c r="P19" s="434"/>
      <c r="Q19" s="434"/>
      <c r="R19" s="434"/>
      <c r="S19" s="435"/>
      <c r="T19" s="434"/>
      <c r="U19" s="434"/>
      <c r="V19" s="434"/>
      <c r="W19" s="434"/>
      <c r="X19" s="434"/>
      <c r="Y19" s="434"/>
      <c r="Z19" s="434"/>
      <c r="AA19" s="457"/>
      <c r="AB19" s="454"/>
      <c r="AC19" s="454"/>
      <c r="AD19" s="454"/>
      <c r="AE19" s="454"/>
      <c r="AF19" s="454"/>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4"/>
      <c r="BD19" s="424"/>
      <c r="BE19" s="424"/>
      <c r="BF19" s="424"/>
    </row>
    <row r="20" spans="1:59" ht="37.5" x14ac:dyDescent="0.35">
      <c r="A20" s="445" t="s">
        <v>1138</v>
      </c>
      <c r="B20" s="446"/>
      <c r="C20" s="447"/>
      <c r="D20" s="446"/>
      <c r="E20" s="448"/>
      <c r="F20" s="449"/>
      <c r="G20" s="450"/>
      <c r="H20" s="448"/>
      <c r="I20" s="446"/>
      <c r="J20" s="451"/>
      <c r="K20" s="452"/>
      <c r="L20" s="434"/>
      <c r="M20" s="434"/>
      <c r="N20" s="424"/>
      <c r="O20" s="424"/>
      <c r="P20" s="434"/>
      <c r="Q20" s="434"/>
      <c r="R20" s="434"/>
      <c r="S20" s="435"/>
      <c r="T20" s="434"/>
      <c r="U20" s="434"/>
      <c r="V20" s="434"/>
      <c r="W20" s="434"/>
      <c r="X20" s="425"/>
      <c r="Y20" s="425"/>
      <c r="Z20" s="425"/>
      <c r="AA20" s="425"/>
      <c r="AB20" s="453"/>
      <c r="AC20" s="425"/>
      <c r="AD20" s="425"/>
      <c r="AE20" s="425"/>
      <c r="AF20" s="425"/>
      <c r="AG20" s="425"/>
      <c r="AH20" s="425"/>
      <c r="AI20" s="425"/>
      <c r="AJ20" s="425"/>
      <c r="AK20" s="425"/>
      <c r="AL20" s="425"/>
      <c r="AM20" s="425"/>
      <c r="AN20" s="425"/>
      <c r="AO20" s="425"/>
      <c r="AP20" s="425"/>
      <c r="AQ20" s="425"/>
      <c r="AR20" s="425"/>
      <c r="AS20" s="425"/>
      <c r="AT20" s="425"/>
      <c r="AU20" s="425"/>
      <c r="AV20" s="425"/>
      <c r="AW20" s="425"/>
      <c r="AX20" s="425"/>
      <c r="AY20" s="425"/>
      <c r="AZ20" s="425"/>
      <c r="BA20" s="425"/>
      <c r="BB20" s="425"/>
      <c r="BC20" s="424"/>
      <c r="BD20" s="424"/>
      <c r="BE20" s="424"/>
      <c r="BF20" s="424"/>
    </row>
    <row r="21" spans="1:59" ht="12.75" customHeight="1" x14ac:dyDescent="0.35">
      <c r="A21" s="458" t="s">
        <v>1139</v>
      </c>
      <c r="B21" s="459">
        <v>40254.160000000003</v>
      </c>
      <c r="C21" s="460" t="s">
        <v>1140</v>
      </c>
      <c r="D21" s="459">
        <v>1</v>
      </c>
      <c r="E21" s="459">
        <v>40254.160000000003</v>
      </c>
      <c r="F21" s="461" t="s">
        <v>1141</v>
      </c>
      <c r="G21" s="462">
        <v>1</v>
      </c>
      <c r="H21" s="459">
        <v>40254.160000000003</v>
      </c>
      <c r="I21" s="459">
        <v>0</v>
      </c>
      <c r="J21" s="459">
        <f>H21-I21</f>
        <v>40254.160000000003</v>
      </c>
      <c r="K21" s="452"/>
      <c r="L21" s="425"/>
      <c r="M21" s="425"/>
      <c r="N21" s="425"/>
      <c r="O21" s="425"/>
      <c r="P21" s="425"/>
      <c r="Q21" s="425"/>
      <c r="R21" s="425"/>
      <c r="S21" s="426"/>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63"/>
    </row>
    <row r="22" spans="1:59" ht="12.75" customHeight="1" x14ac:dyDescent="0.35">
      <c r="A22" s="464" t="s">
        <v>1142</v>
      </c>
      <c r="B22" s="446">
        <f>SUM(B15:B21)</f>
        <v>40254.160000000003</v>
      </c>
      <c r="C22" s="447" t="s">
        <v>1143</v>
      </c>
      <c r="D22" s="446">
        <v>1</v>
      </c>
      <c r="E22" s="465">
        <v>40254.160000000003</v>
      </c>
      <c r="F22" s="449" t="s">
        <v>1141</v>
      </c>
      <c r="G22" s="450">
        <v>1</v>
      </c>
      <c r="H22" s="446">
        <f>SUM(H15:H21)</f>
        <v>40254.160000000003</v>
      </c>
      <c r="I22" s="446">
        <v>0</v>
      </c>
      <c r="J22" s="451">
        <f>H22-I22</f>
        <v>40254.160000000003</v>
      </c>
      <c r="K22" s="452"/>
      <c r="L22" s="425"/>
      <c r="M22" s="425"/>
      <c r="N22" s="425"/>
      <c r="O22" s="425"/>
      <c r="P22" s="425"/>
      <c r="Q22" s="425"/>
      <c r="R22" s="425"/>
      <c r="S22" s="426"/>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63"/>
    </row>
    <row r="23" spans="1:59" s="474" customFormat="1" ht="12.75" customHeight="1" x14ac:dyDescent="0.35">
      <c r="A23" s="466" t="s">
        <v>1144</v>
      </c>
      <c r="B23" s="467"/>
      <c r="C23" s="468"/>
      <c r="D23" s="467"/>
      <c r="E23" s="469"/>
      <c r="F23" s="470"/>
      <c r="G23" s="471"/>
      <c r="H23" s="472">
        <f>H22</f>
        <v>40254.160000000003</v>
      </c>
      <c r="I23" s="467"/>
      <c r="J23" s="473">
        <f>H23-I23</f>
        <v>40254.160000000003</v>
      </c>
      <c r="K23" s="452"/>
      <c r="L23" s="434"/>
      <c r="M23" s="434"/>
      <c r="N23" s="424"/>
      <c r="O23" s="424"/>
      <c r="P23" s="434"/>
      <c r="Q23" s="434"/>
      <c r="R23" s="434"/>
      <c r="S23" s="435"/>
      <c r="T23" s="434"/>
      <c r="U23" s="434"/>
      <c r="V23" s="434"/>
      <c r="W23" s="425"/>
      <c r="X23" s="425"/>
      <c r="Y23" s="425"/>
      <c r="Z23" s="425"/>
      <c r="AA23" s="454"/>
      <c r="AB23" s="454"/>
      <c r="AC23" s="454"/>
      <c r="AD23" s="454"/>
      <c r="AE23" s="454"/>
      <c r="AF23" s="454"/>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4"/>
      <c r="BD23" s="424"/>
      <c r="BE23" s="424"/>
      <c r="BF23" s="424"/>
      <c r="BG23" s="397"/>
    </row>
    <row r="24" spans="1:59" s="444" customFormat="1" ht="19.5" customHeight="1" x14ac:dyDescent="0.35">
      <c r="A24" s="475" t="s">
        <v>1145</v>
      </c>
      <c r="B24" s="438"/>
      <c r="C24" s="439"/>
      <c r="D24" s="438"/>
      <c r="E24" s="438"/>
      <c r="F24" s="440"/>
      <c r="G24" s="441"/>
      <c r="H24" s="438"/>
      <c r="I24" s="438"/>
      <c r="J24" s="442"/>
      <c r="K24" s="443"/>
      <c r="L24" s="434"/>
      <c r="M24" s="434"/>
      <c r="N24" s="424"/>
      <c r="O24" s="424"/>
      <c r="P24" s="434"/>
      <c r="Q24" s="434"/>
      <c r="R24" s="434"/>
      <c r="S24" s="435"/>
      <c r="T24" s="434"/>
      <c r="U24" s="434"/>
      <c r="V24" s="434"/>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4"/>
      <c r="BD24" s="424"/>
      <c r="BE24" s="424"/>
      <c r="BF24" s="424"/>
      <c r="BG24" s="397"/>
    </row>
    <row r="25" spans="1:59" s="444" customFormat="1" ht="12.75" customHeight="1" x14ac:dyDescent="0.35">
      <c r="A25" s="476" t="s">
        <v>1146</v>
      </c>
      <c r="B25" s="438"/>
      <c r="C25" s="439"/>
      <c r="D25" s="438"/>
      <c r="E25" s="438"/>
      <c r="F25" s="440"/>
      <c r="G25" s="441"/>
      <c r="H25" s="438"/>
      <c r="I25" s="438"/>
      <c r="J25" s="442"/>
      <c r="K25" s="443"/>
      <c r="L25" s="477"/>
      <c r="M25" s="477"/>
      <c r="N25" s="477"/>
      <c r="O25" s="477"/>
      <c r="P25" s="477"/>
      <c r="Q25" s="477"/>
      <c r="R25" s="477"/>
      <c r="S25" s="478"/>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477"/>
      <c r="BE25" s="477"/>
      <c r="BF25" s="477"/>
      <c r="BG25" s="479"/>
    </row>
    <row r="26" spans="1:59" ht="12.75" customHeight="1" x14ac:dyDescent="0.35">
      <c r="A26" s="445" t="s">
        <v>1147</v>
      </c>
      <c r="B26" s="446"/>
      <c r="C26" s="447"/>
      <c r="D26" s="446"/>
      <c r="E26" s="448"/>
      <c r="F26" s="449"/>
      <c r="G26" s="450"/>
      <c r="H26" s="448"/>
      <c r="I26" s="446"/>
      <c r="J26" s="451"/>
      <c r="K26" s="452"/>
      <c r="L26" s="480"/>
      <c r="M26" s="480"/>
      <c r="N26" s="481"/>
      <c r="O26" s="481"/>
      <c r="P26" s="480"/>
      <c r="Q26" s="482"/>
      <c r="R26" s="482"/>
      <c r="S26" s="483"/>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c r="AZ26" s="482"/>
      <c r="BA26" s="482"/>
      <c r="BB26" s="482"/>
      <c r="BC26" s="480"/>
      <c r="BD26" s="480"/>
      <c r="BE26" s="480"/>
      <c r="BF26" s="480"/>
      <c r="BG26" s="484"/>
    </row>
    <row r="27" spans="1:59" ht="12.75" customHeight="1" x14ac:dyDescent="0.35">
      <c r="A27" s="445" t="s">
        <v>1148</v>
      </c>
      <c r="B27" s="446"/>
      <c r="C27" s="447"/>
      <c r="D27" s="446"/>
      <c r="E27" s="448"/>
      <c r="F27" s="449"/>
      <c r="G27" s="450"/>
      <c r="H27" s="448"/>
      <c r="I27" s="446"/>
      <c r="J27" s="451"/>
      <c r="K27" s="452"/>
      <c r="L27" s="480"/>
      <c r="M27" s="480"/>
      <c r="N27" s="480"/>
      <c r="O27" s="480"/>
      <c r="P27" s="453"/>
      <c r="Q27" s="453"/>
      <c r="R27" s="453"/>
      <c r="S27" s="453"/>
      <c r="T27" s="453"/>
      <c r="U27" s="455"/>
      <c r="V27" s="453"/>
      <c r="W27" s="453"/>
      <c r="X27" s="434"/>
      <c r="Y27" s="434"/>
      <c r="Z27" s="434"/>
      <c r="AA27" s="434"/>
      <c r="AB27" s="434"/>
      <c r="AC27" s="454"/>
      <c r="AD27" s="454"/>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0"/>
      <c r="BD27" s="480"/>
      <c r="BE27" s="480"/>
      <c r="BF27" s="480"/>
      <c r="BG27" s="484"/>
    </row>
    <row r="28" spans="1:59" ht="12.75" customHeight="1" x14ac:dyDescent="0.35">
      <c r="A28" s="445" t="s">
        <v>1149</v>
      </c>
      <c r="B28" s="446"/>
      <c r="C28" s="447"/>
      <c r="D28" s="446"/>
      <c r="E28" s="448"/>
      <c r="F28" s="449"/>
      <c r="G28" s="450"/>
      <c r="H28" s="448"/>
      <c r="I28" s="446"/>
      <c r="J28" s="451"/>
      <c r="K28" s="452"/>
      <c r="L28" s="480"/>
      <c r="M28" s="480"/>
      <c r="N28" s="480"/>
      <c r="O28" s="480"/>
      <c r="P28" s="424"/>
      <c r="Q28" s="424"/>
      <c r="R28" s="434"/>
      <c r="S28" s="434"/>
      <c r="T28" s="434"/>
      <c r="U28" s="435"/>
      <c r="V28" s="434"/>
      <c r="W28" s="434"/>
      <c r="X28" s="453"/>
      <c r="Y28" s="453"/>
      <c r="Z28" s="453"/>
      <c r="AA28" s="453"/>
      <c r="AB28" s="434"/>
      <c r="AC28" s="454"/>
      <c r="AD28" s="454"/>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0"/>
      <c r="BD28" s="480"/>
      <c r="BE28" s="480"/>
      <c r="BF28" s="480"/>
      <c r="BG28" s="484"/>
    </row>
    <row r="29" spans="1:59" ht="12.75" customHeight="1" x14ac:dyDescent="0.35">
      <c r="A29" s="445" t="s">
        <v>1150</v>
      </c>
      <c r="B29" s="446"/>
      <c r="C29" s="447"/>
      <c r="D29" s="446"/>
      <c r="E29" s="448"/>
      <c r="F29" s="449"/>
      <c r="G29" s="450"/>
      <c r="H29" s="448"/>
      <c r="I29" s="446"/>
      <c r="J29" s="451"/>
      <c r="K29" s="452"/>
      <c r="L29" s="480"/>
      <c r="M29" s="480"/>
      <c r="N29" s="480"/>
      <c r="O29" s="480"/>
      <c r="P29" s="424"/>
      <c r="Q29" s="424"/>
      <c r="R29" s="434"/>
      <c r="S29" s="434"/>
      <c r="T29" s="434"/>
      <c r="U29" s="435"/>
      <c r="V29" s="434"/>
      <c r="W29" s="434"/>
      <c r="X29" s="434"/>
      <c r="Y29" s="434"/>
      <c r="Z29" s="434"/>
      <c r="AA29" s="434"/>
      <c r="AB29" s="456" t="s">
        <v>1136</v>
      </c>
      <c r="AC29" s="454"/>
      <c r="AD29" s="454"/>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0"/>
      <c r="BD29" s="480"/>
      <c r="BE29" s="480"/>
      <c r="BF29" s="480"/>
      <c r="BG29" s="484"/>
    </row>
    <row r="30" spans="1:59" ht="12.75" customHeight="1" x14ac:dyDescent="0.35">
      <c r="A30" s="445" t="s">
        <v>1151</v>
      </c>
      <c r="B30" s="446"/>
      <c r="C30" s="447"/>
      <c r="D30" s="446"/>
      <c r="E30" s="448"/>
      <c r="F30" s="449"/>
      <c r="G30" s="450"/>
      <c r="H30" s="448"/>
      <c r="I30" s="446"/>
      <c r="J30" s="451"/>
      <c r="K30" s="452"/>
      <c r="L30" s="424"/>
      <c r="M30" s="424"/>
      <c r="N30" s="424"/>
      <c r="O30" s="424"/>
      <c r="P30" s="424"/>
      <c r="Q30" s="424"/>
      <c r="R30" s="434"/>
      <c r="S30" s="434"/>
      <c r="T30" s="434"/>
      <c r="U30" s="435"/>
      <c r="V30" s="434"/>
      <c r="W30" s="434"/>
      <c r="X30" s="434"/>
      <c r="Y30" s="434"/>
      <c r="Z30" s="434"/>
      <c r="AA30" s="434"/>
      <c r="AB30" s="434"/>
      <c r="AC30" s="457"/>
      <c r="AD30" s="454"/>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4"/>
      <c r="BD30" s="424"/>
      <c r="BE30" s="424"/>
      <c r="BF30" s="424"/>
    </row>
    <row r="31" spans="1:59" ht="12.75" customHeight="1" x14ac:dyDescent="0.35">
      <c r="A31" s="485" t="s">
        <v>1152</v>
      </c>
      <c r="B31" s="446"/>
      <c r="C31" s="447"/>
      <c r="D31" s="446"/>
      <c r="E31" s="448"/>
      <c r="F31" s="449"/>
      <c r="G31" s="450"/>
      <c r="H31" s="448"/>
      <c r="I31" s="446"/>
      <c r="J31" s="451"/>
      <c r="K31" s="452"/>
      <c r="L31" s="424"/>
      <c r="M31" s="424"/>
      <c r="N31" s="424"/>
      <c r="O31" s="424"/>
      <c r="P31" s="424"/>
      <c r="Q31" s="424"/>
      <c r="R31" s="434"/>
      <c r="S31" s="434"/>
      <c r="T31" s="434"/>
      <c r="U31" s="435"/>
      <c r="V31" s="434"/>
      <c r="W31" s="434"/>
      <c r="X31" s="434"/>
      <c r="Y31" s="434"/>
      <c r="Z31" s="425"/>
      <c r="AA31" s="425"/>
      <c r="AB31" s="425"/>
      <c r="AC31" s="425"/>
      <c r="AD31" s="453"/>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4"/>
      <c r="BD31" s="424"/>
      <c r="BE31" s="424"/>
      <c r="BF31" s="424"/>
    </row>
    <row r="32" spans="1:59" ht="12.75" customHeight="1" x14ac:dyDescent="0.35">
      <c r="A32" s="458" t="s">
        <v>1139</v>
      </c>
      <c r="B32" s="459">
        <v>95000</v>
      </c>
      <c r="C32" s="460" t="s">
        <v>1140</v>
      </c>
      <c r="D32" s="459">
        <v>1</v>
      </c>
      <c r="E32" s="459">
        <f>D32*B32</f>
        <v>95000</v>
      </c>
      <c r="F32" s="461" t="s">
        <v>1141</v>
      </c>
      <c r="G32" s="462">
        <v>1</v>
      </c>
      <c r="H32" s="459">
        <f>G32*E32</f>
        <v>95000</v>
      </c>
      <c r="I32" s="459">
        <v>0</v>
      </c>
      <c r="J32" s="459">
        <f>H32-I32</f>
        <v>95000</v>
      </c>
      <c r="K32" s="452"/>
      <c r="L32" s="424"/>
      <c r="M32" s="424"/>
      <c r="N32" s="424"/>
      <c r="O32" s="424"/>
      <c r="P32" s="424"/>
      <c r="Q32" s="425"/>
      <c r="R32" s="425"/>
      <c r="S32" s="426"/>
      <c r="T32" s="425"/>
      <c r="U32" s="425"/>
      <c r="V32" s="425"/>
      <c r="W32" s="425"/>
      <c r="X32" s="425"/>
      <c r="Y32" s="425"/>
      <c r="Z32" s="425"/>
      <c r="AA32" s="425"/>
      <c r="AB32" s="425"/>
      <c r="AC32" s="425"/>
      <c r="AD32" s="425"/>
      <c r="AE32" s="486"/>
      <c r="AF32" s="486"/>
      <c r="AG32" s="486"/>
      <c r="AH32" s="486"/>
      <c r="AI32" s="486"/>
      <c r="AJ32" s="486"/>
      <c r="AK32" s="486"/>
      <c r="AL32" s="486"/>
      <c r="AM32" s="486"/>
      <c r="AN32" s="486"/>
      <c r="AO32" s="486"/>
      <c r="AP32" s="486"/>
      <c r="AQ32" s="486"/>
      <c r="AR32" s="486"/>
      <c r="AS32" s="486"/>
      <c r="AT32" s="486"/>
      <c r="AU32" s="425"/>
      <c r="AV32" s="425"/>
      <c r="AW32" s="425"/>
      <c r="AX32" s="425"/>
      <c r="AY32" s="425"/>
      <c r="AZ32" s="425"/>
      <c r="BA32" s="425"/>
      <c r="BB32" s="425"/>
      <c r="BC32" s="424"/>
      <c r="BD32" s="424"/>
      <c r="BE32" s="424"/>
      <c r="BF32" s="424"/>
    </row>
    <row r="33" spans="1:59" s="492" customFormat="1" ht="12.75" customHeight="1" x14ac:dyDescent="0.35">
      <c r="A33" s="464" t="s">
        <v>1153</v>
      </c>
      <c r="B33" s="446">
        <f>SUM(B26:B32)</f>
        <v>95000</v>
      </c>
      <c r="C33" s="447" t="s">
        <v>1143</v>
      </c>
      <c r="D33" s="487">
        <v>1</v>
      </c>
      <c r="E33" s="448">
        <f>SUM(B33*D33)</f>
        <v>95000</v>
      </c>
      <c r="F33" s="449" t="s">
        <v>1141</v>
      </c>
      <c r="G33" s="450">
        <v>1</v>
      </c>
      <c r="H33" s="488">
        <f>SUM(H26:H32)</f>
        <v>95000</v>
      </c>
      <c r="I33" s="446">
        <v>0</v>
      </c>
      <c r="J33" s="451">
        <f>H33-I33</f>
        <v>95000</v>
      </c>
      <c r="K33" s="452"/>
      <c r="L33" s="489"/>
      <c r="M33" s="489"/>
      <c r="N33" s="424"/>
      <c r="O33" s="424"/>
      <c r="P33" s="434"/>
      <c r="Q33" s="425"/>
      <c r="R33" s="490"/>
      <c r="S33" s="491"/>
      <c r="T33" s="490"/>
      <c r="U33" s="425"/>
      <c r="V33" s="425"/>
      <c r="W33" s="425"/>
      <c r="X33" s="425"/>
      <c r="Y33" s="425"/>
      <c r="Z33" s="425"/>
      <c r="AA33" s="425"/>
      <c r="AB33" s="425"/>
      <c r="AC33" s="425"/>
      <c r="AD33" s="425"/>
      <c r="AE33" s="454"/>
      <c r="AF33" s="454"/>
      <c r="AG33" s="425"/>
      <c r="AH33" s="425"/>
      <c r="AI33" s="425"/>
      <c r="AJ33" s="425"/>
      <c r="AK33" s="425"/>
      <c r="AL33" s="425"/>
      <c r="AM33" s="425"/>
      <c r="AN33" s="425"/>
      <c r="AO33" s="425"/>
      <c r="AP33" s="425"/>
      <c r="AQ33" s="425"/>
      <c r="AR33" s="425"/>
      <c r="AS33" s="425"/>
      <c r="AT33" s="425"/>
      <c r="AU33" s="425"/>
      <c r="AV33" s="425"/>
      <c r="AW33" s="425"/>
      <c r="AX33" s="425"/>
      <c r="AY33" s="425"/>
      <c r="AZ33" s="425"/>
      <c r="BA33" s="425"/>
      <c r="BB33" s="425"/>
      <c r="BC33" s="424"/>
      <c r="BD33" s="424"/>
      <c r="BE33" s="424"/>
      <c r="BF33" s="424"/>
      <c r="BG33" s="397"/>
    </row>
    <row r="34" spans="1:59" ht="12.75" customHeight="1" x14ac:dyDescent="0.35">
      <c r="A34" s="476" t="s">
        <v>1154</v>
      </c>
      <c r="B34" s="446"/>
      <c r="C34" s="447"/>
      <c r="D34" s="487"/>
      <c r="E34" s="448"/>
      <c r="F34" s="449"/>
      <c r="G34" s="450"/>
      <c r="H34" s="448"/>
      <c r="I34" s="446"/>
      <c r="J34" s="451"/>
      <c r="K34" s="452"/>
      <c r="L34" s="489"/>
      <c r="M34" s="489"/>
      <c r="N34" s="424"/>
      <c r="O34" s="424"/>
      <c r="P34" s="434"/>
      <c r="Q34" s="425"/>
      <c r="R34" s="490"/>
      <c r="S34" s="491"/>
      <c r="T34" s="490"/>
      <c r="U34" s="425"/>
      <c r="V34" s="425"/>
      <c r="W34" s="425"/>
      <c r="X34" s="425"/>
      <c r="Y34" s="425"/>
      <c r="Z34" s="425"/>
      <c r="AA34" s="425"/>
      <c r="AB34" s="425"/>
      <c r="AC34" s="425"/>
      <c r="AD34" s="425"/>
      <c r="AE34" s="454"/>
      <c r="AF34" s="454"/>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4"/>
      <c r="BD34" s="424"/>
      <c r="BE34" s="424"/>
      <c r="BF34" s="424"/>
    </row>
    <row r="35" spans="1:59" ht="16.149999999999999" customHeight="1" x14ac:dyDescent="0.35">
      <c r="A35" s="445" t="s">
        <v>1155</v>
      </c>
      <c r="B35" s="446"/>
      <c r="C35" s="447"/>
      <c r="D35" s="446"/>
      <c r="E35" s="448"/>
      <c r="F35" s="449"/>
      <c r="G35" s="450"/>
      <c r="H35" s="448"/>
      <c r="I35" s="446"/>
      <c r="J35" s="451"/>
      <c r="K35" s="452"/>
      <c r="L35" s="434"/>
      <c r="M35" s="434"/>
      <c r="N35" s="481"/>
      <c r="O35" s="481"/>
      <c r="P35" s="480"/>
      <c r="Q35" s="482"/>
      <c r="R35" s="482"/>
      <c r="S35" s="483"/>
      <c r="T35" s="482"/>
      <c r="U35" s="482"/>
      <c r="V35" s="482"/>
      <c r="W35" s="482"/>
      <c r="X35" s="482"/>
      <c r="Y35" s="482"/>
      <c r="Z35" s="482"/>
      <c r="AA35" s="482"/>
      <c r="AB35" s="482"/>
      <c r="AC35" s="482"/>
      <c r="AD35" s="482"/>
      <c r="AE35" s="482"/>
      <c r="AF35" s="454"/>
      <c r="AG35" s="425"/>
      <c r="AH35" s="425"/>
      <c r="AI35" s="425"/>
      <c r="AJ35" s="425"/>
      <c r="AK35" s="425"/>
      <c r="AL35" s="425"/>
      <c r="AM35" s="425"/>
      <c r="AN35" s="425"/>
      <c r="AO35" s="425"/>
      <c r="AP35" s="425"/>
      <c r="AQ35" s="425"/>
      <c r="AR35" s="425"/>
      <c r="AS35" s="425"/>
      <c r="AT35" s="425"/>
      <c r="AU35" s="425"/>
      <c r="AV35" s="425"/>
      <c r="AW35" s="425"/>
      <c r="AX35" s="425"/>
      <c r="AY35" s="425"/>
      <c r="AZ35" s="425"/>
      <c r="BA35" s="425"/>
      <c r="BB35" s="425"/>
      <c r="BC35" s="424"/>
      <c r="BD35" s="424"/>
      <c r="BE35" s="424"/>
      <c r="BF35" s="424"/>
    </row>
    <row r="36" spans="1:59" ht="12.75" customHeight="1" x14ac:dyDescent="0.35">
      <c r="A36" s="445" t="s">
        <v>1148</v>
      </c>
      <c r="B36" s="446"/>
      <c r="C36" s="447"/>
      <c r="D36" s="446"/>
      <c r="E36" s="448"/>
      <c r="F36" s="449"/>
      <c r="G36" s="450"/>
      <c r="H36" s="448"/>
      <c r="I36" s="446"/>
      <c r="J36" s="451"/>
      <c r="K36" s="452"/>
      <c r="L36" s="434"/>
      <c r="M36" s="434"/>
      <c r="N36" s="480"/>
      <c r="O36" s="480"/>
      <c r="P36" s="453"/>
      <c r="Q36" s="453"/>
      <c r="R36" s="453"/>
      <c r="S36" s="453"/>
      <c r="T36" s="453"/>
      <c r="U36" s="455"/>
      <c r="V36" s="453"/>
      <c r="W36" s="453"/>
      <c r="X36" s="434"/>
      <c r="Y36" s="434"/>
      <c r="Z36" s="434"/>
      <c r="AA36" s="434"/>
      <c r="AB36" s="434"/>
      <c r="AC36" s="454"/>
      <c r="AD36" s="454"/>
      <c r="AE36" s="482"/>
      <c r="AF36" s="454"/>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4"/>
      <c r="BD36" s="424"/>
      <c r="BE36" s="424"/>
      <c r="BF36" s="424"/>
    </row>
    <row r="37" spans="1:59" ht="12.75" customHeight="1" x14ac:dyDescent="0.35">
      <c r="A37" s="445" t="s">
        <v>1149</v>
      </c>
      <c r="B37" s="446"/>
      <c r="C37" s="447"/>
      <c r="D37" s="446"/>
      <c r="E37" s="448"/>
      <c r="F37" s="449"/>
      <c r="G37" s="450"/>
      <c r="H37" s="448"/>
      <c r="I37" s="446"/>
      <c r="J37" s="451"/>
      <c r="K37" s="452"/>
      <c r="L37" s="434"/>
      <c r="M37" s="434"/>
      <c r="N37" s="480"/>
      <c r="O37" s="480"/>
      <c r="P37" s="424"/>
      <c r="Q37" s="424"/>
      <c r="R37" s="434"/>
      <c r="S37" s="434"/>
      <c r="T37" s="434"/>
      <c r="U37" s="435"/>
      <c r="V37" s="434"/>
      <c r="W37" s="434"/>
      <c r="X37" s="453"/>
      <c r="Y37" s="453"/>
      <c r="Z37" s="453"/>
      <c r="AA37" s="453"/>
      <c r="AB37" s="434"/>
      <c r="AC37" s="454"/>
      <c r="AD37" s="454"/>
      <c r="AE37" s="482"/>
      <c r="AF37" s="454"/>
      <c r="AG37" s="425"/>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4"/>
      <c r="BD37" s="424"/>
      <c r="BE37" s="424"/>
      <c r="BF37" s="424"/>
    </row>
    <row r="38" spans="1:59" ht="12.75" customHeight="1" x14ac:dyDescent="0.35">
      <c r="A38" s="445" t="s">
        <v>1150</v>
      </c>
      <c r="B38" s="446"/>
      <c r="C38" s="447"/>
      <c r="D38" s="446"/>
      <c r="E38" s="448"/>
      <c r="F38" s="449"/>
      <c r="G38" s="450"/>
      <c r="H38" s="448"/>
      <c r="I38" s="446"/>
      <c r="J38" s="451"/>
      <c r="K38" s="452"/>
      <c r="L38" s="434"/>
      <c r="M38" s="434"/>
      <c r="N38" s="480"/>
      <c r="O38" s="480"/>
      <c r="P38" s="424"/>
      <c r="Q38" s="424"/>
      <c r="R38" s="434"/>
      <c r="S38" s="434"/>
      <c r="T38" s="434"/>
      <c r="U38" s="435"/>
      <c r="V38" s="434"/>
      <c r="W38" s="434"/>
      <c r="X38" s="434"/>
      <c r="Y38" s="434"/>
      <c r="Z38" s="434"/>
      <c r="AA38" s="434"/>
      <c r="AB38" s="456" t="s">
        <v>1136</v>
      </c>
      <c r="AC38" s="454"/>
      <c r="AD38" s="454"/>
      <c r="AE38" s="482"/>
      <c r="AF38" s="454"/>
      <c r="AG38" s="425"/>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4"/>
      <c r="BD38" s="424"/>
      <c r="BE38" s="424"/>
      <c r="BF38" s="424"/>
    </row>
    <row r="39" spans="1:59" ht="12.75" customHeight="1" x14ac:dyDescent="0.35">
      <c r="A39" s="445" t="s">
        <v>1151</v>
      </c>
      <c r="B39" s="446"/>
      <c r="C39" s="447"/>
      <c r="D39" s="446"/>
      <c r="E39" s="448"/>
      <c r="F39" s="449"/>
      <c r="G39" s="450"/>
      <c r="H39" s="448"/>
      <c r="I39" s="446"/>
      <c r="J39" s="451"/>
      <c r="K39" s="452"/>
      <c r="L39" s="434"/>
      <c r="M39" s="434"/>
      <c r="N39" s="424"/>
      <c r="O39" s="424"/>
      <c r="P39" s="424"/>
      <c r="Q39" s="424"/>
      <c r="R39" s="434"/>
      <c r="S39" s="434"/>
      <c r="T39" s="434"/>
      <c r="U39" s="435"/>
      <c r="V39" s="434"/>
      <c r="W39" s="434"/>
      <c r="X39" s="434"/>
      <c r="Y39" s="434"/>
      <c r="Z39" s="434"/>
      <c r="AA39" s="434"/>
      <c r="AB39" s="434"/>
      <c r="AC39" s="457"/>
      <c r="AD39" s="454"/>
      <c r="AE39" s="425"/>
      <c r="AF39" s="454"/>
      <c r="AG39" s="425"/>
      <c r="AH39" s="425"/>
      <c r="AI39" s="425"/>
      <c r="AJ39" s="425"/>
      <c r="AK39" s="425"/>
      <c r="AL39" s="425"/>
      <c r="AM39" s="425"/>
      <c r="AN39" s="425"/>
      <c r="AO39" s="425"/>
      <c r="AP39" s="425"/>
      <c r="AQ39" s="425"/>
      <c r="AR39" s="425"/>
      <c r="AS39" s="425"/>
      <c r="AT39" s="425"/>
      <c r="AU39" s="425"/>
      <c r="AV39" s="425"/>
      <c r="AW39" s="425"/>
      <c r="AX39" s="425"/>
      <c r="AY39" s="425"/>
      <c r="AZ39" s="425"/>
      <c r="BA39" s="425"/>
      <c r="BB39" s="425"/>
      <c r="BC39" s="424"/>
      <c r="BD39" s="424"/>
      <c r="BE39" s="424"/>
      <c r="BF39" s="424"/>
    </row>
    <row r="40" spans="1:59" ht="12.75" customHeight="1" x14ac:dyDescent="0.35">
      <c r="A40" s="485" t="s">
        <v>1152</v>
      </c>
      <c r="B40" s="446"/>
      <c r="C40" s="447"/>
      <c r="D40" s="446"/>
      <c r="E40" s="448"/>
      <c r="F40" s="449"/>
      <c r="G40" s="450"/>
      <c r="H40" s="448"/>
      <c r="I40" s="446"/>
      <c r="J40" s="451"/>
      <c r="K40" s="452"/>
      <c r="L40" s="434"/>
      <c r="M40" s="434"/>
      <c r="N40" s="424"/>
      <c r="O40" s="424"/>
      <c r="P40" s="424"/>
      <c r="Q40" s="424"/>
      <c r="R40" s="434"/>
      <c r="S40" s="434"/>
      <c r="T40" s="434"/>
      <c r="U40" s="435"/>
      <c r="V40" s="434"/>
      <c r="W40" s="434"/>
      <c r="X40" s="434"/>
      <c r="Y40" s="434"/>
      <c r="Z40" s="425"/>
      <c r="AA40" s="425"/>
      <c r="AB40" s="425"/>
      <c r="AC40" s="425"/>
      <c r="AD40" s="453"/>
      <c r="AE40" s="425"/>
      <c r="AF40" s="454"/>
      <c r="AG40" s="425"/>
      <c r="AH40" s="425"/>
      <c r="AI40" s="425"/>
      <c r="AJ40" s="425"/>
      <c r="AK40" s="425"/>
      <c r="AL40" s="425"/>
      <c r="AM40" s="425"/>
      <c r="AN40" s="425"/>
      <c r="AO40" s="425"/>
      <c r="AP40" s="425"/>
      <c r="AQ40" s="425"/>
      <c r="AR40" s="425"/>
      <c r="AS40" s="425"/>
      <c r="AT40" s="425"/>
      <c r="AU40" s="425"/>
      <c r="AV40" s="425"/>
      <c r="AW40" s="425"/>
      <c r="AX40" s="425"/>
      <c r="AY40" s="425"/>
      <c r="AZ40" s="425"/>
      <c r="BA40" s="425"/>
      <c r="BB40" s="425"/>
      <c r="BC40" s="424"/>
      <c r="BD40" s="424"/>
      <c r="BE40" s="424"/>
      <c r="BF40" s="424"/>
    </row>
    <row r="41" spans="1:59" ht="12.75" customHeight="1" x14ac:dyDescent="0.35">
      <c r="A41" s="458" t="s">
        <v>1139</v>
      </c>
      <c r="B41" s="459">
        <v>70000</v>
      </c>
      <c r="C41" s="460" t="s">
        <v>1140</v>
      </c>
      <c r="D41" s="459">
        <v>1</v>
      </c>
      <c r="E41" s="459">
        <f>D41*B41</f>
        <v>70000</v>
      </c>
      <c r="F41" s="461" t="s">
        <v>1141</v>
      </c>
      <c r="G41" s="462">
        <v>1</v>
      </c>
      <c r="H41" s="459">
        <f>G41*E41</f>
        <v>70000</v>
      </c>
      <c r="I41" s="459">
        <v>0</v>
      </c>
      <c r="J41" s="459">
        <f>H41-I41</f>
        <v>70000</v>
      </c>
      <c r="K41" s="452"/>
      <c r="L41" s="434"/>
      <c r="M41" s="434"/>
      <c r="N41" s="424"/>
      <c r="O41" s="424"/>
      <c r="P41" s="424"/>
      <c r="Q41" s="425"/>
      <c r="R41" s="425"/>
      <c r="S41" s="426"/>
      <c r="T41" s="425"/>
      <c r="U41" s="425"/>
      <c r="V41" s="425"/>
      <c r="W41" s="425"/>
      <c r="X41" s="425"/>
      <c r="Y41" s="425"/>
      <c r="Z41" s="425"/>
      <c r="AA41" s="425"/>
      <c r="AB41" s="425"/>
      <c r="AC41" s="425"/>
      <c r="AD41" s="425"/>
      <c r="AE41" s="486"/>
      <c r="AF41" s="454"/>
      <c r="AG41" s="425"/>
      <c r="AH41" s="425"/>
      <c r="AI41" s="425"/>
      <c r="AJ41" s="425"/>
      <c r="AK41" s="425"/>
      <c r="AL41" s="425"/>
      <c r="AM41" s="425"/>
      <c r="AN41" s="425"/>
      <c r="AO41" s="425"/>
      <c r="AP41" s="425"/>
      <c r="AQ41" s="425"/>
      <c r="AR41" s="425"/>
      <c r="AS41" s="425"/>
      <c r="AT41" s="425"/>
      <c r="AU41" s="425"/>
      <c r="AV41" s="425"/>
      <c r="AW41" s="425"/>
      <c r="AX41" s="425"/>
      <c r="AY41" s="425"/>
      <c r="AZ41" s="425"/>
      <c r="BA41" s="425"/>
      <c r="BB41" s="425"/>
      <c r="BC41" s="424"/>
      <c r="BD41" s="424"/>
      <c r="BE41" s="424"/>
      <c r="BF41" s="424"/>
    </row>
    <row r="42" spans="1:59" s="492" customFormat="1" ht="12.75" customHeight="1" x14ac:dyDescent="0.35">
      <c r="A42" s="464" t="s">
        <v>1156</v>
      </c>
      <c r="B42" s="446"/>
      <c r="C42" s="447"/>
      <c r="D42" s="487"/>
      <c r="E42" s="448"/>
      <c r="F42" s="449"/>
      <c r="G42" s="450"/>
      <c r="H42" s="488">
        <f>SUM(H35:H41)</f>
        <v>70000</v>
      </c>
      <c r="I42" s="446">
        <v>0</v>
      </c>
      <c r="J42" s="451">
        <f>H42-I42</f>
        <v>70000</v>
      </c>
      <c r="K42" s="452"/>
      <c r="L42" s="434"/>
      <c r="M42" s="434"/>
      <c r="N42" s="493"/>
      <c r="O42" s="493"/>
      <c r="P42" s="493"/>
      <c r="Q42" s="486"/>
      <c r="R42" s="486"/>
      <c r="S42" s="494"/>
      <c r="T42" s="486"/>
      <c r="U42" s="486"/>
      <c r="V42" s="486"/>
      <c r="W42" s="486"/>
      <c r="X42" s="486"/>
      <c r="Y42" s="486"/>
      <c r="Z42" s="486"/>
      <c r="AA42" s="486"/>
      <c r="AB42" s="486"/>
      <c r="AC42" s="486"/>
      <c r="AD42" s="486"/>
      <c r="AE42" s="425"/>
      <c r="AF42" s="454"/>
      <c r="AG42" s="425"/>
      <c r="AH42" s="425"/>
      <c r="AI42" s="425"/>
      <c r="AJ42" s="425"/>
      <c r="AK42" s="425"/>
      <c r="AL42" s="425"/>
      <c r="AM42" s="425"/>
      <c r="AN42" s="425"/>
      <c r="AO42" s="425"/>
      <c r="AP42" s="425"/>
      <c r="AQ42" s="425"/>
      <c r="AR42" s="425"/>
      <c r="AS42" s="425"/>
      <c r="AT42" s="425"/>
      <c r="AU42" s="425"/>
      <c r="AV42" s="425"/>
      <c r="AW42" s="425"/>
      <c r="AX42" s="425"/>
      <c r="AY42" s="425"/>
      <c r="AZ42" s="425"/>
      <c r="BA42" s="425"/>
      <c r="BB42" s="425"/>
      <c r="BC42" s="424"/>
      <c r="BD42" s="424"/>
      <c r="BE42" s="424"/>
      <c r="BF42" s="424"/>
      <c r="BG42" s="397"/>
    </row>
    <row r="43" spans="1:59" s="474" customFormat="1" ht="12.75" customHeight="1" x14ac:dyDescent="0.35">
      <c r="A43" s="466" t="s">
        <v>1157</v>
      </c>
      <c r="B43" s="467"/>
      <c r="C43" s="468"/>
      <c r="D43" s="467"/>
      <c r="E43" s="469"/>
      <c r="F43" s="470"/>
      <c r="G43" s="471"/>
      <c r="H43" s="472">
        <f>H33+H42</f>
        <v>165000</v>
      </c>
      <c r="I43" s="467"/>
      <c r="J43" s="473">
        <f>H43-I43</f>
        <v>165000</v>
      </c>
      <c r="K43" s="452"/>
      <c r="L43" s="434"/>
      <c r="M43" s="434"/>
      <c r="N43" s="434"/>
      <c r="O43" s="425"/>
      <c r="P43" s="425"/>
      <c r="Q43" s="425"/>
      <c r="R43" s="425"/>
      <c r="S43" s="425"/>
      <c r="T43" s="425"/>
      <c r="U43" s="425"/>
      <c r="V43" s="425"/>
      <c r="W43" s="425"/>
      <c r="X43" s="425"/>
      <c r="Y43" s="425"/>
      <c r="Z43" s="425"/>
      <c r="AA43" s="425"/>
      <c r="AB43" s="425"/>
      <c r="AC43" s="454"/>
      <c r="AD43" s="454"/>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425"/>
      <c r="BB43" s="425"/>
      <c r="BC43" s="424"/>
      <c r="BD43" s="424"/>
      <c r="BE43" s="424"/>
      <c r="BF43" s="424"/>
      <c r="BG43" s="397"/>
    </row>
    <row r="44" spans="1:59" s="492" customFormat="1" ht="21" customHeight="1" x14ac:dyDescent="0.35">
      <c r="A44" s="475" t="s">
        <v>1158</v>
      </c>
      <c r="B44" s="438"/>
      <c r="C44" s="439"/>
      <c r="D44" s="438"/>
      <c r="E44" s="438"/>
      <c r="F44" s="440"/>
      <c r="G44" s="441"/>
      <c r="H44" s="438"/>
      <c r="I44" s="438"/>
      <c r="J44" s="442"/>
      <c r="K44" s="452"/>
      <c r="L44" s="434"/>
      <c r="M44" s="434"/>
      <c r="N44" s="434"/>
      <c r="O44" s="425"/>
      <c r="P44" s="425"/>
      <c r="Q44" s="425"/>
      <c r="R44" s="425"/>
      <c r="S44" s="425"/>
      <c r="T44" s="425"/>
      <c r="U44" s="425"/>
      <c r="V44" s="425"/>
      <c r="W44" s="425"/>
      <c r="X44" s="425"/>
      <c r="Y44" s="425"/>
      <c r="Z44" s="425"/>
      <c r="AA44" s="425"/>
      <c r="AB44" s="425"/>
      <c r="AC44" s="454"/>
      <c r="AD44" s="454"/>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425"/>
      <c r="BA44" s="425"/>
      <c r="BB44" s="425"/>
      <c r="BC44" s="424"/>
      <c r="BD44" s="424"/>
      <c r="BE44" s="424"/>
      <c r="BF44" s="424"/>
      <c r="BG44" s="397"/>
    </row>
    <row r="45" spans="1:59" s="444" customFormat="1" ht="23" x14ac:dyDescent="0.35">
      <c r="A45" s="495" t="s">
        <v>1159</v>
      </c>
      <c r="B45" s="438"/>
      <c r="C45" s="439"/>
      <c r="D45" s="438"/>
      <c r="E45" s="438"/>
      <c r="F45" s="440"/>
      <c r="G45" s="441"/>
      <c r="H45" s="438"/>
      <c r="I45" s="438"/>
      <c r="J45" s="442"/>
      <c r="K45" s="443"/>
      <c r="L45" s="434"/>
      <c r="M45" s="434"/>
      <c r="N45" s="434"/>
      <c r="O45" s="425"/>
      <c r="P45" s="425"/>
      <c r="Q45" s="425"/>
      <c r="R45" s="425"/>
      <c r="S45" s="425"/>
      <c r="T45" s="425"/>
      <c r="U45" s="425"/>
      <c r="V45" s="425"/>
      <c r="W45" s="425"/>
      <c r="X45" s="425"/>
      <c r="Y45" s="425"/>
      <c r="Z45" s="425"/>
      <c r="AA45" s="425"/>
      <c r="AB45" s="425"/>
      <c r="AC45" s="454"/>
      <c r="AD45" s="454"/>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425"/>
      <c r="BA45" s="425"/>
      <c r="BB45" s="425"/>
      <c r="BC45" s="424"/>
      <c r="BD45" s="424"/>
      <c r="BE45" s="424"/>
      <c r="BF45" s="424"/>
      <c r="BG45" s="397"/>
    </row>
    <row r="46" spans="1:59" ht="25" x14ac:dyDescent="0.35">
      <c r="A46" s="445" t="s">
        <v>1160</v>
      </c>
      <c r="B46" s="446"/>
      <c r="C46" s="447"/>
      <c r="D46" s="446"/>
      <c r="E46" s="448"/>
      <c r="F46" s="449"/>
      <c r="G46" s="450"/>
      <c r="H46" s="448"/>
      <c r="I46" s="446"/>
      <c r="J46" s="451"/>
      <c r="K46" s="452"/>
      <c r="L46" s="434"/>
      <c r="M46" s="434"/>
      <c r="N46" s="425"/>
      <c r="O46" s="453"/>
      <c r="P46" s="453"/>
      <c r="Q46" s="425"/>
      <c r="R46" s="425"/>
      <c r="S46" s="425"/>
      <c r="T46" s="425"/>
      <c r="U46" s="425"/>
      <c r="V46" s="425"/>
      <c r="W46" s="425"/>
      <c r="X46" s="425"/>
      <c r="Y46" s="425"/>
      <c r="Z46" s="425"/>
      <c r="AA46" s="425"/>
      <c r="AB46" s="454"/>
      <c r="AC46" s="454"/>
      <c r="AD46" s="426"/>
      <c r="AE46" s="425"/>
      <c r="AF46" s="424"/>
      <c r="AG46" s="425"/>
      <c r="AH46" s="496"/>
      <c r="AI46" s="425"/>
      <c r="AJ46" s="425"/>
      <c r="AK46" s="425"/>
      <c r="AL46" s="425"/>
      <c r="AM46" s="425"/>
      <c r="AN46" s="425"/>
      <c r="AO46" s="425"/>
      <c r="AP46" s="425"/>
      <c r="AQ46" s="425"/>
      <c r="AR46" s="425"/>
      <c r="AS46" s="425"/>
      <c r="AT46" s="425"/>
      <c r="AU46" s="425"/>
      <c r="AV46" s="425"/>
      <c r="AW46" s="425"/>
      <c r="AX46" s="425"/>
      <c r="AY46" s="425"/>
      <c r="AZ46" s="425"/>
      <c r="BA46" s="425"/>
      <c r="BB46" s="425"/>
      <c r="BC46" s="424"/>
      <c r="BD46" s="424"/>
      <c r="BE46" s="424"/>
      <c r="BF46" s="424"/>
    </row>
    <row r="47" spans="1:59" ht="12.75" customHeight="1" x14ac:dyDescent="0.35">
      <c r="A47" s="445" t="s">
        <v>1148</v>
      </c>
      <c r="B47" s="446"/>
      <c r="C47" s="447"/>
      <c r="D47" s="446"/>
      <c r="E47" s="448"/>
      <c r="F47" s="449"/>
      <c r="G47" s="450"/>
      <c r="H47" s="448"/>
      <c r="I47" s="446"/>
      <c r="J47" s="451"/>
      <c r="K47" s="452"/>
      <c r="L47" s="434"/>
      <c r="M47" s="434"/>
      <c r="N47" s="425"/>
      <c r="O47" s="425"/>
      <c r="P47" s="425"/>
      <c r="Q47" s="453"/>
      <c r="R47" s="453"/>
      <c r="S47" s="453"/>
      <c r="T47" s="453"/>
      <c r="U47" s="453"/>
      <c r="V47" s="455"/>
      <c r="W47" s="453"/>
      <c r="X47" s="453"/>
      <c r="Y47" s="434"/>
      <c r="Z47" s="434"/>
      <c r="AA47" s="434"/>
      <c r="AB47" s="434"/>
      <c r="AC47" s="434"/>
      <c r="AD47" s="497"/>
      <c r="AE47" s="454"/>
      <c r="AF47" s="424"/>
      <c r="AG47" s="425"/>
      <c r="AH47" s="496"/>
      <c r="AI47" s="425"/>
      <c r="AJ47" s="425"/>
      <c r="AK47" s="425"/>
      <c r="AL47" s="425"/>
      <c r="AM47" s="425"/>
      <c r="AN47" s="425"/>
      <c r="AO47" s="425"/>
      <c r="AP47" s="425"/>
      <c r="AQ47" s="425"/>
      <c r="AR47" s="425"/>
      <c r="AS47" s="425"/>
      <c r="AT47" s="425"/>
      <c r="AU47" s="425"/>
      <c r="AV47" s="425"/>
      <c r="AW47" s="425"/>
      <c r="AX47" s="425"/>
      <c r="AY47" s="425"/>
      <c r="AZ47" s="425"/>
      <c r="BA47" s="425"/>
      <c r="BB47" s="425"/>
      <c r="BC47" s="424"/>
      <c r="BD47" s="424"/>
      <c r="BE47" s="424"/>
      <c r="BF47" s="424"/>
    </row>
    <row r="48" spans="1:59" ht="12.75" customHeight="1" x14ac:dyDescent="0.35">
      <c r="A48" s="445" t="s">
        <v>1149</v>
      </c>
      <c r="B48" s="446"/>
      <c r="C48" s="447"/>
      <c r="D48" s="446"/>
      <c r="E48" s="448"/>
      <c r="F48" s="449"/>
      <c r="G48" s="450"/>
      <c r="H48" s="448"/>
      <c r="I48" s="446"/>
      <c r="J48" s="451"/>
      <c r="K48" s="452"/>
      <c r="L48" s="434"/>
      <c r="M48" s="434"/>
      <c r="N48" s="425"/>
      <c r="O48" s="425"/>
      <c r="P48" s="425"/>
      <c r="Q48" s="424"/>
      <c r="R48" s="424"/>
      <c r="S48" s="434"/>
      <c r="T48" s="434"/>
      <c r="U48" s="434"/>
      <c r="V48" s="435"/>
      <c r="W48" s="434"/>
      <c r="X48" s="434"/>
      <c r="Y48" s="453"/>
      <c r="Z48" s="453"/>
      <c r="AA48" s="453"/>
      <c r="AB48" s="453"/>
      <c r="AC48" s="434"/>
      <c r="AD48" s="497"/>
      <c r="AE48" s="454"/>
      <c r="AF48" s="424"/>
      <c r="AG48" s="425"/>
      <c r="AH48" s="496"/>
      <c r="AI48" s="425"/>
      <c r="AJ48" s="425"/>
      <c r="AK48" s="425"/>
      <c r="AL48" s="425"/>
      <c r="AM48" s="425"/>
      <c r="AN48" s="425"/>
      <c r="AO48" s="425"/>
      <c r="AP48" s="425"/>
      <c r="AQ48" s="425"/>
      <c r="AR48" s="425"/>
      <c r="AS48" s="425"/>
      <c r="AT48" s="425"/>
      <c r="AU48" s="425"/>
      <c r="AV48" s="425"/>
      <c r="AW48" s="425"/>
      <c r="AX48" s="425"/>
      <c r="AY48" s="425"/>
      <c r="AZ48" s="425"/>
      <c r="BA48" s="425"/>
      <c r="BB48" s="425"/>
      <c r="BC48" s="424"/>
      <c r="BD48" s="424"/>
      <c r="BE48" s="424"/>
      <c r="BF48" s="424"/>
    </row>
    <row r="49" spans="1:78" ht="12.75" customHeight="1" x14ac:dyDescent="0.35">
      <c r="A49" s="445" t="s">
        <v>1150</v>
      </c>
      <c r="B49" s="446"/>
      <c r="C49" s="447"/>
      <c r="D49" s="446"/>
      <c r="E49" s="448"/>
      <c r="F49" s="449"/>
      <c r="G49" s="450"/>
      <c r="H49" s="448"/>
      <c r="I49" s="446"/>
      <c r="J49" s="451"/>
      <c r="K49" s="452"/>
      <c r="L49" s="489"/>
      <c r="M49" s="489"/>
      <c r="N49" s="490"/>
      <c r="O49" s="490"/>
      <c r="P49" s="490"/>
      <c r="Q49" s="498"/>
      <c r="R49" s="498"/>
      <c r="S49" s="489"/>
      <c r="T49" s="489"/>
      <c r="U49" s="489"/>
      <c r="V49" s="499"/>
      <c r="W49" s="489"/>
      <c r="X49" s="489"/>
      <c r="Y49" s="489"/>
      <c r="Z49" s="489"/>
      <c r="AA49" s="489"/>
      <c r="AB49" s="489"/>
      <c r="AC49" s="500" t="s">
        <v>1136</v>
      </c>
      <c r="AD49" s="501"/>
      <c r="AE49" s="502"/>
      <c r="AF49" s="498"/>
      <c r="AG49" s="490"/>
      <c r="AH49" s="503"/>
      <c r="AI49" s="490"/>
      <c r="AJ49" s="490"/>
      <c r="AK49" s="490"/>
      <c r="AL49" s="490"/>
      <c r="AM49" s="490"/>
      <c r="AN49" s="490"/>
      <c r="AO49" s="490"/>
      <c r="AP49" s="490"/>
      <c r="AQ49" s="490"/>
      <c r="AR49" s="490"/>
      <c r="AS49" s="490"/>
      <c r="AT49" s="490"/>
      <c r="AU49" s="490"/>
      <c r="AV49" s="490"/>
      <c r="AW49" s="490"/>
      <c r="AX49" s="490"/>
      <c r="AY49" s="490"/>
      <c r="AZ49" s="490"/>
      <c r="BA49" s="490"/>
      <c r="BB49" s="490"/>
      <c r="BC49" s="498"/>
      <c r="BD49" s="498"/>
      <c r="BE49" s="498"/>
      <c r="BF49" s="498"/>
    </row>
    <row r="50" spans="1:78" ht="12.75" customHeight="1" x14ac:dyDescent="0.35">
      <c r="A50" s="445" t="s">
        <v>1151</v>
      </c>
      <c r="B50" s="446"/>
      <c r="C50" s="447"/>
      <c r="D50" s="446"/>
      <c r="E50" s="448"/>
      <c r="F50" s="449"/>
      <c r="G50" s="450"/>
      <c r="H50" s="448"/>
      <c r="I50" s="446"/>
      <c r="J50" s="451"/>
      <c r="K50" s="452"/>
      <c r="L50" s="434"/>
      <c r="M50" s="434"/>
      <c r="N50" s="425"/>
      <c r="O50" s="425"/>
      <c r="P50" s="425"/>
      <c r="Q50" s="424"/>
      <c r="R50" s="424"/>
      <c r="S50" s="434"/>
      <c r="T50" s="434"/>
      <c r="U50" s="434"/>
      <c r="V50" s="434"/>
      <c r="W50" s="434"/>
      <c r="X50" s="434"/>
      <c r="Y50" s="434"/>
      <c r="Z50" s="434"/>
      <c r="AA50" s="434"/>
      <c r="AB50" s="434"/>
      <c r="AC50" s="434"/>
      <c r="AD50" s="457"/>
      <c r="AE50" s="454"/>
      <c r="AF50" s="424"/>
      <c r="AG50" s="425"/>
      <c r="AH50" s="425"/>
      <c r="AI50" s="425"/>
      <c r="AJ50" s="425"/>
      <c r="AK50" s="425"/>
      <c r="AL50" s="425"/>
      <c r="AM50" s="425"/>
      <c r="AN50" s="425"/>
      <c r="AO50" s="425"/>
      <c r="AP50" s="425"/>
      <c r="AQ50" s="425"/>
      <c r="AR50" s="425"/>
      <c r="AS50" s="425"/>
      <c r="AT50" s="425"/>
      <c r="AU50" s="425"/>
      <c r="AV50" s="425"/>
      <c r="AW50" s="425"/>
      <c r="AX50" s="425"/>
      <c r="AY50" s="425"/>
      <c r="AZ50" s="425"/>
      <c r="BA50" s="425"/>
      <c r="BB50" s="425"/>
      <c r="BC50" s="424"/>
      <c r="BD50" s="424"/>
      <c r="BE50" s="424"/>
      <c r="BF50" s="424"/>
      <c r="BG50" s="424"/>
      <c r="BH50" s="424"/>
      <c r="BI50" s="424"/>
      <c r="BJ50" s="424"/>
      <c r="BK50" s="424"/>
      <c r="BL50" s="424"/>
      <c r="BM50" s="424"/>
      <c r="BN50" s="424"/>
      <c r="BO50" s="424"/>
      <c r="BP50" s="424"/>
      <c r="BQ50" s="424"/>
      <c r="BR50" s="424"/>
      <c r="BS50" s="424"/>
      <c r="BT50" s="424"/>
      <c r="BU50" s="424"/>
      <c r="BV50" s="424"/>
      <c r="BW50" s="424"/>
      <c r="BX50" s="424"/>
      <c r="BY50" s="424"/>
      <c r="BZ50" s="424"/>
    </row>
    <row r="51" spans="1:78" ht="12.75" customHeight="1" x14ac:dyDescent="0.35">
      <c r="A51" s="485" t="s">
        <v>1152</v>
      </c>
      <c r="B51" s="446"/>
      <c r="C51" s="447"/>
      <c r="D51" s="446"/>
      <c r="E51" s="448"/>
      <c r="F51" s="449"/>
      <c r="G51" s="450"/>
      <c r="H51" s="448"/>
      <c r="I51" s="446"/>
      <c r="J51" s="451"/>
      <c r="K51" s="452"/>
      <c r="L51" s="434"/>
      <c r="M51" s="434"/>
      <c r="N51" s="425"/>
      <c r="O51" s="425"/>
      <c r="P51" s="425"/>
      <c r="Q51" s="424"/>
      <c r="R51" s="424"/>
      <c r="S51" s="434"/>
      <c r="T51" s="434"/>
      <c r="U51" s="434"/>
      <c r="V51" s="434"/>
      <c r="W51" s="434"/>
      <c r="X51" s="434"/>
      <c r="Y51" s="434"/>
      <c r="Z51" s="434"/>
      <c r="AA51" s="425"/>
      <c r="AB51" s="425"/>
      <c r="AC51" s="425"/>
      <c r="AD51" s="425"/>
      <c r="AE51" s="453"/>
      <c r="AF51" s="424"/>
      <c r="AG51" s="425"/>
      <c r="AH51" s="425"/>
      <c r="AI51" s="425"/>
      <c r="AJ51" s="425"/>
      <c r="AK51" s="425"/>
      <c r="AL51" s="425"/>
      <c r="AM51" s="425"/>
      <c r="AN51" s="425"/>
      <c r="AO51" s="425"/>
      <c r="AP51" s="425"/>
      <c r="AQ51" s="425"/>
      <c r="AR51" s="425"/>
      <c r="AS51" s="425"/>
      <c r="AT51" s="425"/>
      <c r="AU51" s="425"/>
      <c r="AV51" s="425"/>
      <c r="AW51" s="425"/>
      <c r="AX51" s="425"/>
      <c r="AY51" s="425"/>
      <c r="AZ51" s="425"/>
      <c r="BA51" s="425"/>
      <c r="BB51" s="425"/>
      <c r="BC51" s="424"/>
      <c r="BD51" s="424"/>
      <c r="BE51" s="424"/>
      <c r="BF51" s="424"/>
      <c r="BG51" s="424"/>
      <c r="BH51" s="424"/>
      <c r="BI51" s="424"/>
      <c r="BJ51" s="424"/>
      <c r="BK51" s="424"/>
      <c r="BL51" s="424"/>
      <c r="BM51" s="424"/>
      <c r="BN51" s="424"/>
      <c r="BO51" s="424"/>
      <c r="BP51" s="424"/>
      <c r="BQ51" s="424"/>
      <c r="BR51" s="424"/>
      <c r="BS51" s="424"/>
      <c r="BT51" s="424"/>
      <c r="BU51" s="424"/>
      <c r="BV51" s="424"/>
      <c r="BW51" s="424"/>
      <c r="BX51" s="424"/>
      <c r="BY51" s="424"/>
      <c r="BZ51" s="424"/>
    </row>
    <row r="52" spans="1:78" ht="12.75" customHeight="1" x14ac:dyDescent="0.35">
      <c r="A52" s="458" t="s">
        <v>1139</v>
      </c>
      <c r="B52" s="459">
        <v>40000</v>
      </c>
      <c r="C52" s="460" t="s">
        <v>1140</v>
      </c>
      <c r="D52" s="459">
        <v>1</v>
      </c>
      <c r="E52" s="459">
        <f>D52*B52</f>
        <v>40000</v>
      </c>
      <c r="F52" s="461" t="s">
        <v>1141</v>
      </c>
      <c r="G52" s="462">
        <v>1</v>
      </c>
      <c r="H52" s="459">
        <f>G52*E52</f>
        <v>40000</v>
      </c>
      <c r="I52" s="459">
        <v>0</v>
      </c>
      <c r="J52" s="459">
        <f>H52-I52</f>
        <v>40000</v>
      </c>
      <c r="K52" s="452"/>
      <c r="L52" s="424"/>
      <c r="M52" s="424"/>
      <c r="N52" s="424"/>
      <c r="O52" s="424"/>
      <c r="P52" s="424"/>
      <c r="Q52" s="424"/>
      <c r="R52" s="424"/>
      <c r="S52" s="424"/>
      <c r="T52" s="424"/>
      <c r="U52" s="424"/>
      <c r="V52" s="424"/>
      <c r="W52" s="424"/>
      <c r="X52" s="504"/>
      <c r="Y52" s="504"/>
      <c r="Z52" s="504"/>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504"/>
      <c r="BD52" s="504"/>
      <c r="BE52" s="504"/>
      <c r="BF52" s="504"/>
      <c r="BG52" s="504"/>
      <c r="BH52" s="424"/>
      <c r="BI52" s="424"/>
      <c r="BJ52" s="424"/>
      <c r="BK52" s="424"/>
      <c r="BL52" s="424"/>
      <c r="BM52" s="424"/>
      <c r="BN52" s="424"/>
      <c r="BO52" s="424"/>
      <c r="BP52" s="424"/>
      <c r="BQ52" s="424"/>
      <c r="BR52" s="424"/>
      <c r="BS52" s="424"/>
      <c r="BT52" s="424"/>
      <c r="BU52" s="424"/>
      <c r="BV52" s="424"/>
      <c r="BW52" s="424"/>
      <c r="BX52" s="424"/>
      <c r="BY52" s="424"/>
      <c r="BZ52" s="424"/>
    </row>
    <row r="53" spans="1:78" s="492" customFormat="1" ht="12.75" customHeight="1" x14ac:dyDescent="0.35">
      <c r="A53" s="464" t="s">
        <v>1161</v>
      </c>
      <c r="B53" s="446"/>
      <c r="C53" s="447"/>
      <c r="D53" s="487"/>
      <c r="E53" s="448"/>
      <c r="F53" s="449"/>
      <c r="G53" s="450"/>
      <c r="H53" s="446">
        <f>SUM(H46:H52)</f>
        <v>40000</v>
      </c>
      <c r="I53" s="446">
        <v>0</v>
      </c>
      <c r="J53" s="451">
        <f>H53-I53</f>
        <v>40000</v>
      </c>
      <c r="K53" s="452"/>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c r="BR53" s="505"/>
      <c r="BS53" s="505"/>
      <c r="BT53" s="505"/>
      <c r="BU53" s="505"/>
      <c r="BV53" s="505"/>
      <c r="BW53" s="505"/>
      <c r="BX53" s="505"/>
      <c r="BY53" s="505"/>
      <c r="BZ53" s="505"/>
    </row>
    <row r="54" spans="1:78" s="492" customFormat="1" ht="12.75" customHeight="1" x14ac:dyDescent="0.35">
      <c r="A54" s="476" t="s">
        <v>1162</v>
      </c>
      <c r="B54" s="476"/>
      <c r="C54" s="476"/>
      <c r="D54" s="476"/>
      <c r="E54" s="476"/>
      <c r="F54" s="476"/>
      <c r="G54" s="476"/>
      <c r="H54" s="476"/>
      <c r="I54" s="476"/>
      <c r="J54" s="476"/>
      <c r="K54" s="452"/>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row>
    <row r="55" spans="1:78" ht="12.75" customHeight="1" x14ac:dyDescent="0.35">
      <c r="A55" s="445" t="s">
        <v>1163</v>
      </c>
      <c r="B55" s="446"/>
      <c r="C55" s="447"/>
      <c r="D55" s="446"/>
      <c r="E55" s="448"/>
      <c r="F55" s="449"/>
      <c r="G55" s="450"/>
      <c r="H55" s="448"/>
      <c r="I55" s="446"/>
      <c r="J55" s="451"/>
      <c r="K55" s="452"/>
      <c r="L55" s="424"/>
      <c r="M55" s="424"/>
      <c r="N55" s="424"/>
      <c r="O55" s="453"/>
      <c r="P55" s="453"/>
      <c r="Q55" s="425"/>
      <c r="R55" s="425"/>
      <c r="S55" s="425"/>
      <c r="T55" s="425"/>
      <c r="U55" s="425"/>
      <c r="V55" s="425"/>
      <c r="W55" s="425"/>
      <c r="X55" s="425"/>
      <c r="Y55" s="425"/>
      <c r="Z55" s="425"/>
      <c r="AA55" s="425"/>
      <c r="AB55" s="454"/>
      <c r="AC55" s="454"/>
      <c r="AD55" s="426"/>
      <c r="AE55" s="425"/>
      <c r="AF55" s="424"/>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24"/>
      <c r="BD55" s="424"/>
      <c r="BE55" s="424"/>
      <c r="BF55" s="424"/>
      <c r="BG55" s="424"/>
      <c r="BH55" s="424"/>
      <c r="BI55" s="424"/>
      <c r="BJ55" s="424"/>
      <c r="BK55" s="424"/>
      <c r="BL55" s="424"/>
      <c r="BM55" s="424"/>
      <c r="BN55" s="424"/>
      <c r="BO55" s="424"/>
      <c r="BP55" s="424"/>
      <c r="BQ55" s="424"/>
      <c r="BR55" s="424"/>
      <c r="BS55" s="424"/>
      <c r="BT55" s="424"/>
      <c r="BU55" s="424"/>
      <c r="BV55" s="424"/>
      <c r="BW55" s="424"/>
      <c r="BX55" s="424"/>
      <c r="BY55" s="424"/>
      <c r="BZ55" s="424"/>
    </row>
    <row r="56" spans="1:78" ht="12.75" customHeight="1" x14ac:dyDescent="0.35">
      <c r="A56" s="445" t="s">
        <v>1148</v>
      </c>
      <c r="B56" s="446"/>
      <c r="C56" s="447"/>
      <c r="D56" s="446"/>
      <c r="E56" s="448"/>
      <c r="F56" s="449"/>
      <c r="G56" s="450"/>
      <c r="H56" s="448"/>
      <c r="I56" s="446"/>
      <c r="J56" s="451"/>
      <c r="K56" s="452"/>
      <c r="L56" s="424"/>
      <c r="M56" s="424"/>
      <c r="N56" s="424"/>
      <c r="O56" s="425"/>
      <c r="P56" s="425"/>
      <c r="Q56" s="453"/>
      <c r="R56" s="453"/>
      <c r="S56" s="453"/>
      <c r="T56" s="453"/>
      <c r="U56" s="453"/>
      <c r="V56" s="455"/>
      <c r="W56" s="453"/>
      <c r="X56" s="453"/>
      <c r="Y56" s="434"/>
      <c r="Z56" s="434"/>
      <c r="AA56" s="434"/>
      <c r="AB56" s="434"/>
      <c r="AC56" s="434"/>
      <c r="AD56" s="497"/>
      <c r="AE56" s="45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c r="BK56" s="424"/>
      <c r="BL56" s="424"/>
      <c r="BM56" s="424"/>
      <c r="BN56" s="424"/>
      <c r="BO56" s="424"/>
      <c r="BP56" s="424"/>
      <c r="BQ56" s="424"/>
      <c r="BR56" s="424"/>
      <c r="BS56" s="424"/>
      <c r="BT56" s="424"/>
      <c r="BU56" s="424"/>
      <c r="BV56" s="424"/>
      <c r="BW56" s="424"/>
      <c r="BX56" s="424"/>
      <c r="BY56" s="424"/>
      <c r="BZ56" s="424"/>
    </row>
    <row r="57" spans="1:78" ht="12.75" customHeight="1" x14ac:dyDescent="0.35">
      <c r="A57" s="445" t="s">
        <v>1149</v>
      </c>
      <c r="B57" s="446"/>
      <c r="C57" s="447"/>
      <c r="D57" s="446"/>
      <c r="E57" s="448"/>
      <c r="F57" s="449"/>
      <c r="G57" s="450"/>
      <c r="H57" s="448"/>
      <c r="I57" s="446"/>
      <c r="J57" s="451"/>
      <c r="K57" s="452"/>
      <c r="L57" s="424"/>
      <c r="M57" s="424"/>
      <c r="N57" s="424"/>
      <c r="O57" s="425"/>
      <c r="P57" s="425"/>
      <c r="Q57" s="424"/>
      <c r="R57" s="424"/>
      <c r="S57" s="434"/>
      <c r="T57" s="434"/>
      <c r="U57" s="434"/>
      <c r="V57" s="435"/>
      <c r="W57" s="434"/>
      <c r="X57" s="434"/>
      <c r="Y57" s="453"/>
      <c r="Z57" s="453"/>
      <c r="AA57" s="453"/>
      <c r="AB57" s="453"/>
      <c r="AC57" s="434"/>
      <c r="AD57" s="497"/>
      <c r="AE57" s="45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4"/>
      <c r="BF57" s="424"/>
      <c r="BG57" s="424"/>
      <c r="BH57" s="424"/>
      <c r="BI57" s="424"/>
      <c r="BJ57" s="424"/>
      <c r="BK57" s="424"/>
      <c r="BL57" s="424"/>
      <c r="BM57" s="424"/>
      <c r="BN57" s="424"/>
      <c r="BO57" s="424"/>
      <c r="BP57" s="424"/>
      <c r="BQ57" s="424"/>
      <c r="BR57" s="424"/>
      <c r="BS57" s="424"/>
      <c r="BT57" s="424"/>
      <c r="BU57" s="424"/>
      <c r="BV57" s="424"/>
      <c r="BW57" s="424"/>
      <c r="BX57" s="424"/>
      <c r="BY57" s="424"/>
      <c r="BZ57" s="424"/>
    </row>
    <row r="58" spans="1:78" ht="12.75" customHeight="1" x14ac:dyDescent="0.35">
      <c r="A58" s="445" t="s">
        <v>1150</v>
      </c>
      <c r="B58" s="446"/>
      <c r="C58" s="447"/>
      <c r="D58" s="446"/>
      <c r="E58" s="448"/>
      <c r="F58" s="449"/>
      <c r="G58" s="450"/>
      <c r="H58" s="448"/>
      <c r="I58" s="446"/>
      <c r="J58" s="451"/>
      <c r="K58" s="452"/>
      <c r="L58" s="424"/>
      <c r="M58" s="424"/>
      <c r="N58" s="424"/>
      <c r="O58" s="490"/>
      <c r="P58" s="490"/>
      <c r="Q58" s="498"/>
      <c r="R58" s="498"/>
      <c r="S58" s="489"/>
      <c r="T58" s="489"/>
      <c r="U58" s="489"/>
      <c r="V58" s="499"/>
      <c r="W58" s="489"/>
      <c r="X58" s="489"/>
      <c r="Y58" s="489"/>
      <c r="Z58" s="489"/>
      <c r="AA58" s="489"/>
      <c r="AB58" s="489"/>
      <c r="AC58" s="500" t="s">
        <v>1136</v>
      </c>
      <c r="AD58" s="501"/>
      <c r="AE58" s="502"/>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row>
    <row r="59" spans="1:78" ht="12.75" customHeight="1" x14ac:dyDescent="0.35">
      <c r="A59" s="445" t="s">
        <v>1151</v>
      </c>
      <c r="B59" s="446"/>
      <c r="C59" s="447"/>
      <c r="D59" s="446"/>
      <c r="E59" s="448"/>
      <c r="F59" s="449"/>
      <c r="G59" s="450"/>
      <c r="H59" s="448"/>
      <c r="I59" s="446"/>
      <c r="J59" s="451"/>
      <c r="K59" s="452"/>
      <c r="L59" s="424"/>
      <c r="M59" s="424"/>
      <c r="N59" s="424"/>
      <c r="O59" s="425"/>
      <c r="P59" s="425"/>
      <c r="Q59" s="424"/>
      <c r="R59" s="424"/>
      <c r="S59" s="434"/>
      <c r="T59" s="434"/>
      <c r="U59" s="434"/>
      <c r="V59" s="434"/>
      <c r="W59" s="434"/>
      <c r="X59" s="434"/>
      <c r="Y59" s="434"/>
      <c r="Z59" s="434"/>
      <c r="AA59" s="434"/>
      <c r="AB59" s="434"/>
      <c r="AC59" s="434"/>
      <c r="AD59" s="457"/>
      <c r="AE59" s="45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4"/>
      <c r="BR59" s="424"/>
      <c r="BS59" s="424"/>
      <c r="BT59" s="424"/>
      <c r="BU59" s="424"/>
      <c r="BV59" s="424"/>
      <c r="BW59" s="424"/>
      <c r="BX59" s="424"/>
      <c r="BY59" s="424"/>
      <c r="BZ59" s="424"/>
    </row>
    <row r="60" spans="1:78" ht="12.75" customHeight="1" x14ac:dyDescent="0.35">
      <c r="A60" s="485" t="s">
        <v>1152</v>
      </c>
      <c r="B60" s="446"/>
      <c r="C60" s="447"/>
      <c r="D60" s="446"/>
      <c r="E60" s="448"/>
      <c r="F60" s="449"/>
      <c r="G60" s="450"/>
      <c r="H60" s="448"/>
      <c r="I60" s="446"/>
      <c r="J60" s="451"/>
      <c r="K60" s="452"/>
      <c r="L60" s="424"/>
      <c r="M60" s="424"/>
      <c r="N60" s="424"/>
      <c r="O60" s="425"/>
      <c r="P60" s="425"/>
      <c r="Q60" s="424"/>
      <c r="R60" s="424"/>
      <c r="S60" s="434"/>
      <c r="T60" s="434"/>
      <c r="U60" s="434"/>
      <c r="V60" s="434"/>
      <c r="W60" s="434"/>
      <c r="X60" s="434"/>
      <c r="Y60" s="434"/>
      <c r="Z60" s="434"/>
      <c r="AA60" s="425"/>
      <c r="AB60" s="425"/>
      <c r="AC60" s="425"/>
      <c r="AD60" s="425"/>
      <c r="AE60" s="453"/>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c r="BP60" s="424"/>
      <c r="BQ60" s="424"/>
      <c r="BR60" s="424"/>
      <c r="BS60" s="424"/>
      <c r="BT60" s="424"/>
      <c r="BU60" s="424"/>
      <c r="BV60" s="424"/>
      <c r="BW60" s="424"/>
      <c r="BX60" s="424"/>
      <c r="BY60" s="424"/>
      <c r="BZ60" s="424"/>
    </row>
    <row r="61" spans="1:78" ht="12.75" customHeight="1" x14ac:dyDescent="0.35">
      <c r="A61" s="458" t="s">
        <v>1139</v>
      </c>
      <c r="B61" s="459">
        <v>40000</v>
      </c>
      <c r="C61" s="460" t="s">
        <v>1140</v>
      </c>
      <c r="D61" s="459">
        <v>1</v>
      </c>
      <c r="E61" s="459">
        <f>D61*B61</f>
        <v>40000</v>
      </c>
      <c r="F61" s="461" t="s">
        <v>1141</v>
      </c>
      <c r="G61" s="462">
        <v>1</v>
      </c>
      <c r="H61" s="459">
        <f>G61*E61</f>
        <v>40000</v>
      </c>
      <c r="I61" s="459">
        <v>0</v>
      </c>
      <c r="J61" s="459">
        <f>H61-I61</f>
        <v>40000</v>
      </c>
      <c r="K61" s="452"/>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c r="BP61" s="424"/>
      <c r="BQ61" s="424"/>
      <c r="BR61" s="424"/>
      <c r="BS61" s="424"/>
      <c r="BT61" s="424"/>
      <c r="BU61" s="424"/>
      <c r="BV61" s="424"/>
      <c r="BW61" s="424"/>
      <c r="BX61" s="424"/>
      <c r="BY61" s="424"/>
      <c r="BZ61" s="424"/>
    </row>
    <row r="62" spans="1:78" s="492" customFormat="1" ht="12.75" customHeight="1" x14ac:dyDescent="0.35">
      <c r="A62" s="464" t="s">
        <v>1164</v>
      </c>
      <c r="B62" s="446">
        <f>SUM(B55:B61)</f>
        <v>40000</v>
      </c>
      <c r="C62" s="447" t="s">
        <v>1143</v>
      </c>
      <c r="D62" s="487">
        <v>1</v>
      </c>
      <c r="E62" s="448">
        <f>SUM(B62*D62)</f>
        <v>40000</v>
      </c>
      <c r="F62" s="449" t="s">
        <v>1141</v>
      </c>
      <c r="G62" s="450">
        <v>1</v>
      </c>
      <c r="H62" s="446">
        <f>SUM(H55:H61)</f>
        <v>40000</v>
      </c>
      <c r="I62" s="446">
        <v>0</v>
      </c>
      <c r="J62" s="451">
        <f>H62-I62</f>
        <v>40000</v>
      </c>
      <c r="K62" s="452"/>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5"/>
      <c r="BD62" s="505"/>
      <c r="BE62" s="505"/>
      <c r="BF62" s="505"/>
      <c r="BG62" s="505"/>
      <c r="BH62" s="505"/>
      <c r="BI62" s="505"/>
      <c r="BJ62" s="505"/>
      <c r="BK62" s="505"/>
      <c r="BL62" s="505"/>
      <c r="BM62" s="505"/>
      <c r="BN62" s="505"/>
      <c r="BO62" s="505"/>
      <c r="BP62" s="505"/>
      <c r="BQ62" s="505"/>
      <c r="BR62" s="505"/>
      <c r="BS62" s="505"/>
      <c r="BT62" s="505"/>
      <c r="BU62" s="505"/>
      <c r="BV62" s="505"/>
      <c r="BW62" s="505"/>
      <c r="BX62" s="505"/>
      <c r="BY62" s="505"/>
      <c r="BZ62" s="505"/>
    </row>
    <row r="63" spans="1:78" s="474" customFormat="1" ht="12.75" customHeight="1" x14ac:dyDescent="0.35">
      <c r="A63" s="466" t="s">
        <v>1165</v>
      </c>
      <c r="B63" s="467"/>
      <c r="C63" s="468"/>
      <c r="D63" s="467"/>
      <c r="E63" s="469"/>
      <c r="F63" s="470"/>
      <c r="G63" s="471"/>
      <c r="H63" s="472">
        <f>H53+H62</f>
        <v>80000</v>
      </c>
      <c r="I63" s="467"/>
      <c r="J63" s="473">
        <f>H63-I63</f>
        <v>80000</v>
      </c>
      <c r="K63" s="452"/>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5"/>
      <c r="BD63" s="505"/>
      <c r="BE63" s="505"/>
      <c r="BF63" s="505"/>
      <c r="BG63" s="505"/>
      <c r="BH63" s="505"/>
      <c r="BI63" s="505"/>
      <c r="BJ63" s="505"/>
      <c r="BK63" s="505"/>
      <c r="BL63" s="505"/>
      <c r="BM63" s="505"/>
      <c r="BN63" s="505"/>
      <c r="BO63" s="505"/>
      <c r="BP63" s="505"/>
      <c r="BQ63" s="505"/>
      <c r="BR63" s="505"/>
      <c r="BS63" s="505"/>
      <c r="BT63" s="505"/>
      <c r="BU63" s="505"/>
      <c r="BV63" s="505"/>
      <c r="BW63" s="505"/>
      <c r="BX63" s="505"/>
      <c r="BY63" s="505"/>
      <c r="BZ63" s="505"/>
    </row>
    <row r="64" spans="1:78" s="492" customFormat="1" ht="12.75" customHeight="1" x14ac:dyDescent="0.35">
      <c r="A64" s="475" t="s">
        <v>1166</v>
      </c>
      <c r="B64" s="438"/>
      <c r="C64" s="439"/>
      <c r="D64" s="438"/>
      <c r="E64" s="438"/>
      <c r="F64" s="440"/>
      <c r="G64" s="441"/>
      <c r="H64" s="438"/>
      <c r="I64" s="438"/>
      <c r="J64" s="442"/>
      <c r="K64" s="452"/>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c r="BZ64" s="505"/>
    </row>
    <row r="65" spans="1:78" s="492" customFormat="1" ht="13.5" x14ac:dyDescent="0.35">
      <c r="A65" s="476" t="s">
        <v>1167</v>
      </c>
      <c r="B65" s="446"/>
      <c r="C65" s="447"/>
      <c r="D65" s="487"/>
      <c r="E65" s="448"/>
      <c r="F65" s="449"/>
      <c r="G65" s="450"/>
      <c r="H65" s="448"/>
      <c r="I65" s="446"/>
      <c r="J65" s="451"/>
      <c r="K65" s="452"/>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505"/>
      <c r="BE65" s="505"/>
      <c r="BF65" s="505"/>
      <c r="BG65" s="505"/>
      <c r="BH65" s="505"/>
      <c r="BI65" s="505"/>
      <c r="BJ65" s="505"/>
      <c r="BK65" s="505"/>
      <c r="BL65" s="505"/>
      <c r="BM65" s="505"/>
      <c r="BN65" s="505"/>
      <c r="BO65" s="505"/>
      <c r="BP65" s="505"/>
      <c r="BQ65" s="505"/>
      <c r="BR65" s="505"/>
      <c r="BS65" s="505"/>
      <c r="BT65" s="505"/>
      <c r="BU65" s="505"/>
      <c r="BV65" s="505"/>
      <c r="BW65" s="505"/>
      <c r="BX65" s="505"/>
      <c r="BY65" s="505"/>
      <c r="BZ65" s="505"/>
    </row>
    <row r="66" spans="1:78" ht="12.75" customHeight="1" x14ac:dyDescent="0.35">
      <c r="A66" s="445" t="s">
        <v>1168</v>
      </c>
      <c r="B66" s="446"/>
      <c r="C66" s="447"/>
      <c r="D66" s="446"/>
      <c r="E66" s="448"/>
      <c r="F66" s="449"/>
      <c r="G66" s="450"/>
      <c r="H66" s="448"/>
      <c r="I66" s="446"/>
      <c r="J66" s="451"/>
      <c r="K66" s="452"/>
      <c r="L66" s="424"/>
      <c r="M66" s="424"/>
      <c r="N66" s="424"/>
      <c r="O66" s="424"/>
      <c r="P66" s="424"/>
      <c r="Q66" s="453"/>
      <c r="R66" s="453"/>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424"/>
      <c r="BW66" s="424"/>
      <c r="BX66" s="424"/>
      <c r="BY66" s="424"/>
      <c r="BZ66" s="424"/>
    </row>
    <row r="67" spans="1:78" ht="12.75" customHeight="1" x14ac:dyDescent="0.35">
      <c r="A67" s="445" t="s">
        <v>1148</v>
      </c>
      <c r="B67" s="446"/>
      <c r="C67" s="447"/>
      <c r="D67" s="446"/>
      <c r="E67" s="448"/>
      <c r="F67" s="449"/>
      <c r="G67" s="450"/>
      <c r="H67" s="448"/>
      <c r="I67" s="446"/>
      <c r="J67" s="451"/>
      <c r="K67" s="452"/>
      <c r="L67" s="424"/>
      <c r="M67" s="424"/>
      <c r="N67" s="424"/>
      <c r="O67" s="424"/>
      <c r="P67" s="424"/>
      <c r="Q67" s="424"/>
      <c r="R67" s="424"/>
      <c r="S67" s="453"/>
      <c r="T67" s="453"/>
      <c r="U67" s="453"/>
      <c r="V67" s="453"/>
      <c r="W67" s="453"/>
      <c r="X67" s="455"/>
      <c r="Y67" s="453"/>
      <c r="Z67" s="453"/>
      <c r="AA67" s="434"/>
      <c r="AB67" s="434"/>
      <c r="AC67" s="434"/>
      <c r="AD67" s="434"/>
      <c r="AE67" s="434"/>
      <c r="AF67" s="497"/>
      <c r="AG67" s="45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4"/>
    </row>
    <row r="68" spans="1:78" ht="12.75" customHeight="1" x14ac:dyDescent="0.35">
      <c r="A68" s="445" t="s">
        <v>1149</v>
      </c>
      <c r="B68" s="446"/>
      <c r="C68" s="447"/>
      <c r="D68" s="446"/>
      <c r="E68" s="448"/>
      <c r="F68" s="449"/>
      <c r="G68" s="450"/>
      <c r="H68" s="448"/>
      <c r="I68" s="446"/>
      <c r="J68" s="451"/>
      <c r="K68" s="452"/>
      <c r="L68" s="424"/>
      <c r="M68" s="424"/>
      <c r="N68" s="424"/>
      <c r="O68" s="424"/>
      <c r="P68" s="424"/>
      <c r="Q68" s="424"/>
      <c r="R68" s="424"/>
      <c r="S68" s="424"/>
      <c r="T68" s="424"/>
      <c r="U68" s="434"/>
      <c r="V68" s="434"/>
      <c r="W68" s="434"/>
      <c r="X68" s="435"/>
      <c r="Y68" s="434"/>
      <c r="Z68" s="434"/>
      <c r="AA68" s="453"/>
      <c r="AB68" s="453"/>
      <c r="AC68" s="453"/>
      <c r="AD68" s="453"/>
      <c r="AE68" s="434"/>
      <c r="AF68" s="497"/>
      <c r="AG68" s="45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4"/>
      <c r="BI68" s="424"/>
      <c r="BJ68" s="424"/>
      <c r="BK68" s="424"/>
      <c r="BL68" s="424"/>
      <c r="BM68" s="424"/>
      <c r="BN68" s="424"/>
      <c r="BO68" s="424"/>
      <c r="BP68" s="424"/>
      <c r="BQ68" s="424"/>
      <c r="BR68" s="424"/>
      <c r="BS68" s="424"/>
      <c r="BT68" s="424"/>
      <c r="BU68" s="424"/>
      <c r="BV68" s="424"/>
      <c r="BW68" s="424"/>
      <c r="BX68" s="424"/>
      <c r="BY68" s="424"/>
      <c r="BZ68" s="424"/>
    </row>
    <row r="69" spans="1:78" ht="12.75" customHeight="1" x14ac:dyDescent="0.35">
      <c r="A69" s="445" t="s">
        <v>1150</v>
      </c>
      <c r="B69" s="446"/>
      <c r="C69" s="447"/>
      <c r="D69" s="446"/>
      <c r="E69" s="448"/>
      <c r="F69" s="449"/>
      <c r="G69" s="450"/>
      <c r="H69" s="448"/>
      <c r="I69" s="446"/>
      <c r="J69" s="451"/>
      <c r="K69" s="452"/>
      <c r="L69" s="424"/>
      <c r="M69" s="424"/>
      <c r="N69" s="424"/>
      <c r="O69" s="424"/>
      <c r="P69" s="424"/>
      <c r="Q69" s="424"/>
      <c r="R69" s="424"/>
      <c r="S69" s="498"/>
      <c r="T69" s="498"/>
      <c r="U69" s="489"/>
      <c r="V69" s="489"/>
      <c r="W69" s="489"/>
      <c r="X69" s="499"/>
      <c r="Y69" s="489"/>
      <c r="Z69" s="489"/>
      <c r="AA69" s="489"/>
      <c r="AB69" s="489"/>
      <c r="AC69" s="489"/>
      <c r="AD69" s="489"/>
      <c r="AE69" s="500" t="s">
        <v>1136</v>
      </c>
      <c r="AF69" s="501"/>
      <c r="AG69" s="502"/>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424"/>
      <c r="BW69" s="424"/>
      <c r="BX69" s="424"/>
      <c r="BY69" s="424"/>
      <c r="BZ69" s="424"/>
    </row>
    <row r="70" spans="1:78" ht="12.75" customHeight="1" x14ac:dyDescent="0.35">
      <c r="A70" s="445" t="s">
        <v>1151</v>
      </c>
      <c r="B70" s="446"/>
      <c r="C70" s="447"/>
      <c r="D70" s="446"/>
      <c r="E70" s="448"/>
      <c r="F70" s="449"/>
      <c r="G70" s="450"/>
      <c r="H70" s="448"/>
      <c r="I70" s="446"/>
      <c r="J70" s="451"/>
      <c r="K70" s="452"/>
      <c r="L70" s="424"/>
      <c r="M70" s="424"/>
      <c r="N70" s="424"/>
      <c r="O70" s="424"/>
      <c r="P70" s="424"/>
      <c r="Q70" s="424"/>
      <c r="R70" s="424"/>
      <c r="S70" s="424"/>
      <c r="T70" s="424"/>
      <c r="U70" s="434"/>
      <c r="V70" s="434"/>
      <c r="W70" s="434"/>
      <c r="X70" s="434"/>
      <c r="Y70" s="434"/>
      <c r="Z70" s="434"/>
      <c r="AA70" s="434"/>
      <c r="AB70" s="434"/>
      <c r="AC70" s="434"/>
      <c r="AD70" s="434"/>
      <c r="AE70" s="434"/>
      <c r="AF70" s="457"/>
      <c r="AG70" s="45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c r="BW70" s="424"/>
      <c r="BX70" s="424"/>
      <c r="BY70" s="424"/>
      <c r="BZ70" s="424"/>
    </row>
    <row r="71" spans="1:78" ht="12.75" customHeight="1" x14ac:dyDescent="0.35">
      <c r="A71" s="485" t="s">
        <v>1152</v>
      </c>
      <c r="B71" s="446"/>
      <c r="C71" s="447"/>
      <c r="D71" s="446"/>
      <c r="E71" s="448"/>
      <c r="F71" s="449"/>
      <c r="G71" s="450"/>
      <c r="H71" s="448"/>
      <c r="I71" s="446"/>
      <c r="J71" s="451"/>
      <c r="K71" s="452"/>
      <c r="L71" s="424"/>
      <c r="M71" s="424"/>
      <c r="N71" s="424"/>
      <c r="O71" s="424"/>
      <c r="P71" s="424"/>
      <c r="Q71" s="424"/>
      <c r="R71" s="424"/>
      <c r="S71" s="424"/>
      <c r="T71" s="424"/>
      <c r="U71" s="434"/>
      <c r="V71" s="434"/>
      <c r="W71" s="434"/>
      <c r="X71" s="434"/>
      <c r="Y71" s="434"/>
      <c r="Z71" s="434"/>
      <c r="AA71" s="434"/>
      <c r="AB71" s="434"/>
      <c r="AC71" s="425"/>
      <c r="AD71" s="425"/>
      <c r="AE71" s="425"/>
      <c r="AF71" s="425"/>
      <c r="AG71" s="453"/>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c r="BW71" s="424"/>
      <c r="BX71" s="424"/>
      <c r="BY71" s="424"/>
      <c r="BZ71" s="424"/>
    </row>
    <row r="72" spans="1:78" ht="12.75" customHeight="1" x14ac:dyDescent="0.35">
      <c r="A72" s="458" t="s">
        <v>1139</v>
      </c>
      <c r="B72" s="459">
        <f>30000+52000</f>
        <v>82000</v>
      </c>
      <c r="C72" s="460" t="s">
        <v>1140</v>
      </c>
      <c r="D72" s="459">
        <v>1</v>
      </c>
      <c r="E72" s="459">
        <f>D72*B72</f>
        <v>82000</v>
      </c>
      <c r="F72" s="461" t="s">
        <v>1141</v>
      </c>
      <c r="G72" s="462">
        <v>1</v>
      </c>
      <c r="H72" s="459">
        <f>G72*E72</f>
        <v>82000</v>
      </c>
      <c r="I72" s="459">
        <v>0</v>
      </c>
      <c r="J72" s="459">
        <f>H72-I72</f>
        <v>82000</v>
      </c>
      <c r="K72" s="452"/>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c r="BW72" s="424"/>
      <c r="BX72" s="424"/>
      <c r="BY72" s="424"/>
      <c r="BZ72" s="424"/>
    </row>
    <row r="73" spans="1:78" s="492" customFormat="1" ht="12.75" customHeight="1" x14ac:dyDescent="0.35">
      <c r="A73" s="464" t="s">
        <v>1169</v>
      </c>
      <c r="B73" s="446"/>
      <c r="C73" s="447"/>
      <c r="D73" s="487"/>
      <c r="E73" s="448"/>
      <c r="F73" s="449"/>
      <c r="G73" s="450"/>
      <c r="H73" s="446">
        <f>SUM(H66:H72)</f>
        <v>82000</v>
      </c>
      <c r="I73" s="446">
        <v>0</v>
      </c>
      <c r="J73" s="451">
        <f>H73-I73</f>
        <v>82000</v>
      </c>
      <c r="K73" s="452"/>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505"/>
      <c r="BR73" s="505"/>
      <c r="BS73" s="505"/>
      <c r="BT73" s="505"/>
      <c r="BU73" s="505"/>
      <c r="BV73" s="505"/>
      <c r="BW73" s="505"/>
      <c r="BX73" s="505"/>
      <c r="BY73" s="505"/>
      <c r="BZ73" s="505"/>
    </row>
    <row r="74" spans="1:78" s="474" customFormat="1" ht="12.75" customHeight="1" x14ac:dyDescent="0.35">
      <c r="A74" s="466" t="s">
        <v>1170</v>
      </c>
      <c r="B74" s="467"/>
      <c r="C74" s="468"/>
      <c r="D74" s="467"/>
      <c r="E74" s="469"/>
      <c r="F74" s="470"/>
      <c r="G74" s="471"/>
      <c r="H74" s="472">
        <f>H73</f>
        <v>82000</v>
      </c>
      <c r="I74" s="467"/>
      <c r="J74" s="473">
        <f>H74-I74</f>
        <v>82000</v>
      </c>
      <c r="K74" s="452"/>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c r="BN74" s="505"/>
      <c r="BO74" s="505"/>
      <c r="BP74" s="505"/>
      <c r="BQ74" s="505"/>
      <c r="BR74" s="505"/>
      <c r="BS74" s="505"/>
      <c r="BT74" s="505"/>
      <c r="BU74" s="505"/>
      <c r="BV74" s="505"/>
      <c r="BW74" s="505"/>
      <c r="BX74" s="505"/>
      <c r="BY74" s="505"/>
      <c r="BZ74" s="505"/>
    </row>
    <row r="75" spans="1:78" s="444" customFormat="1" ht="19.5" customHeight="1" x14ac:dyDescent="0.35">
      <c r="A75" s="475" t="s">
        <v>1171</v>
      </c>
      <c r="B75" s="438"/>
      <c r="C75" s="439"/>
      <c r="D75" s="438"/>
      <c r="E75" s="438"/>
      <c r="F75" s="440"/>
      <c r="G75" s="441"/>
      <c r="H75" s="438"/>
      <c r="I75" s="438"/>
      <c r="J75" s="442"/>
      <c r="K75" s="443"/>
      <c r="L75" s="434"/>
      <c r="M75" s="434"/>
      <c r="N75" s="424"/>
      <c r="O75" s="424"/>
      <c r="P75" s="434"/>
      <c r="Q75" s="434"/>
      <c r="R75" s="434"/>
      <c r="S75" s="435"/>
      <c r="T75" s="434"/>
      <c r="U75" s="434"/>
      <c r="V75" s="434"/>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5"/>
      <c r="AY75" s="425"/>
      <c r="AZ75" s="425"/>
      <c r="BA75" s="425"/>
      <c r="BB75" s="425"/>
      <c r="BC75" s="424"/>
      <c r="BD75" s="424"/>
      <c r="BE75" s="424"/>
      <c r="BF75" s="424"/>
      <c r="BG75" s="397"/>
    </row>
    <row r="76" spans="1:78" ht="25" x14ac:dyDescent="0.35">
      <c r="A76" s="445" t="s">
        <v>1172</v>
      </c>
      <c r="B76" s="446"/>
      <c r="C76" s="447"/>
      <c r="D76" s="446"/>
      <c r="E76" s="448"/>
      <c r="F76" s="449"/>
      <c r="G76" s="450"/>
      <c r="H76" s="448"/>
      <c r="I76" s="446"/>
      <c r="J76" s="451"/>
      <c r="K76" s="452"/>
      <c r="L76" s="424"/>
      <c r="M76" s="424"/>
      <c r="N76" s="424"/>
      <c r="O76" s="424"/>
      <c r="P76" s="424"/>
      <c r="Q76" s="424"/>
      <c r="R76" s="424"/>
      <c r="S76" s="424"/>
      <c r="T76" s="453"/>
      <c r="U76" s="453"/>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c r="BW76" s="424"/>
      <c r="BX76" s="424"/>
      <c r="BY76" s="424"/>
      <c r="BZ76" s="424"/>
    </row>
    <row r="77" spans="1:78" ht="12.75" customHeight="1" x14ac:dyDescent="0.35">
      <c r="A77" s="445" t="s">
        <v>1173</v>
      </c>
      <c r="B77" s="446"/>
      <c r="C77" s="447"/>
      <c r="D77" s="446"/>
      <c r="E77" s="448"/>
      <c r="F77" s="449"/>
      <c r="G77" s="450"/>
      <c r="H77" s="448"/>
      <c r="I77" s="446"/>
      <c r="J77" s="451"/>
      <c r="K77" s="452"/>
      <c r="L77" s="424"/>
      <c r="M77" s="424"/>
      <c r="N77" s="424"/>
      <c r="O77" s="424"/>
      <c r="P77" s="424"/>
      <c r="Q77" s="424"/>
      <c r="R77" s="424"/>
      <c r="S77" s="424"/>
      <c r="T77" s="424"/>
      <c r="U77" s="424"/>
      <c r="V77" s="453"/>
      <c r="W77" s="453"/>
      <c r="X77" s="453"/>
      <c r="Y77" s="453"/>
      <c r="Z77" s="453"/>
      <c r="AA77" s="453"/>
      <c r="AB77" s="453"/>
      <c r="AC77" s="453"/>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c r="BW77" s="424"/>
      <c r="BX77" s="424"/>
      <c r="BY77" s="424"/>
      <c r="BZ77" s="424"/>
    </row>
    <row r="78" spans="1:78" ht="12.75" customHeight="1" x14ac:dyDescent="0.35">
      <c r="A78" s="445" t="s">
        <v>1174</v>
      </c>
      <c r="B78" s="446"/>
      <c r="C78" s="447"/>
      <c r="D78" s="446"/>
      <c r="E78" s="448"/>
      <c r="F78" s="449"/>
      <c r="G78" s="450"/>
      <c r="H78" s="448"/>
      <c r="I78" s="446"/>
      <c r="J78" s="451"/>
      <c r="K78" s="452"/>
      <c r="L78" s="424"/>
      <c r="M78" s="424"/>
      <c r="N78" s="424"/>
      <c r="O78" s="424"/>
      <c r="P78" s="424"/>
      <c r="Q78" s="424"/>
      <c r="R78" s="424"/>
      <c r="S78" s="424"/>
      <c r="T78" s="424"/>
      <c r="U78" s="424"/>
      <c r="V78" s="424"/>
      <c r="W78" s="424"/>
      <c r="X78" s="424"/>
      <c r="Y78" s="424"/>
      <c r="Z78" s="424"/>
      <c r="AA78" s="424"/>
      <c r="AB78" s="424"/>
      <c r="AC78" s="424"/>
      <c r="AD78" s="453"/>
      <c r="AE78" s="453"/>
      <c r="AF78" s="453"/>
      <c r="AG78" s="453"/>
      <c r="AH78" s="424"/>
      <c r="AI78" s="424"/>
      <c r="AJ78" s="424"/>
      <c r="AK78" s="424"/>
      <c r="AL78" s="424"/>
      <c r="AM78" s="424"/>
      <c r="AN78" s="424"/>
      <c r="AO78" s="424"/>
      <c r="AP78" s="424"/>
      <c r="AQ78" s="424"/>
      <c r="AR78" s="424"/>
      <c r="AS78" s="424"/>
      <c r="AT78" s="424"/>
      <c r="AU78" s="424"/>
      <c r="AV78" s="424"/>
      <c r="AW78" s="424"/>
      <c r="AX78" s="424"/>
      <c r="AY78" s="424"/>
      <c r="AZ78" s="424"/>
      <c r="BA78" s="424"/>
      <c r="BB78" s="424"/>
      <c r="BC78" s="424"/>
      <c r="BD78" s="424"/>
      <c r="BE78" s="424"/>
      <c r="BF78" s="424"/>
      <c r="BG78" s="424"/>
      <c r="BH78" s="424"/>
      <c r="BI78" s="424"/>
      <c r="BJ78" s="424"/>
      <c r="BK78" s="424"/>
      <c r="BL78" s="424"/>
      <c r="BM78" s="424"/>
      <c r="BN78" s="424"/>
      <c r="BO78" s="424"/>
      <c r="BP78" s="424"/>
      <c r="BQ78" s="424"/>
      <c r="BR78" s="424"/>
      <c r="BS78" s="424"/>
      <c r="BT78" s="424"/>
      <c r="BU78" s="424"/>
      <c r="BV78" s="424"/>
      <c r="BW78" s="424"/>
      <c r="BX78" s="424"/>
      <c r="BY78" s="424"/>
      <c r="BZ78" s="424"/>
    </row>
    <row r="79" spans="1:78" ht="12.75" customHeight="1" x14ac:dyDescent="0.35">
      <c r="A79" s="445" t="s">
        <v>1175</v>
      </c>
      <c r="B79" s="446"/>
      <c r="C79" s="447"/>
      <c r="D79" s="446"/>
      <c r="E79" s="448"/>
      <c r="F79" s="449"/>
      <c r="G79" s="450"/>
      <c r="H79" s="448"/>
      <c r="I79" s="446"/>
      <c r="J79" s="451"/>
      <c r="K79" s="452"/>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t="s">
        <v>1176</v>
      </c>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24"/>
      <c r="BR79" s="424"/>
      <c r="BS79" s="424"/>
      <c r="BT79" s="424"/>
      <c r="BU79" s="424"/>
      <c r="BV79" s="424"/>
      <c r="BW79" s="424"/>
      <c r="BX79" s="424"/>
      <c r="BY79" s="424"/>
      <c r="BZ79" s="424"/>
    </row>
    <row r="80" spans="1:78" ht="25" x14ac:dyDescent="0.35">
      <c r="A80" s="445" t="s">
        <v>1177</v>
      </c>
      <c r="B80" s="446"/>
      <c r="C80" s="447"/>
      <c r="D80" s="446"/>
      <c r="E80" s="448"/>
      <c r="F80" s="449"/>
      <c r="G80" s="450"/>
      <c r="H80" s="448"/>
      <c r="I80" s="446"/>
      <c r="J80" s="451"/>
      <c r="K80" s="452"/>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53"/>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c r="BK80" s="424"/>
      <c r="BL80" s="424"/>
      <c r="BM80" s="424"/>
      <c r="BN80" s="424"/>
      <c r="BO80" s="424"/>
      <c r="BP80" s="424"/>
      <c r="BQ80" s="424"/>
      <c r="BR80" s="424"/>
      <c r="BS80" s="424"/>
      <c r="BT80" s="424"/>
      <c r="BU80" s="424"/>
      <c r="BV80" s="424"/>
      <c r="BW80" s="424"/>
      <c r="BX80" s="424"/>
      <c r="BY80" s="424"/>
      <c r="BZ80" s="424"/>
    </row>
    <row r="81" spans="1:78" ht="25" x14ac:dyDescent="0.35">
      <c r="A81" s="445" t="s">
        <v>1178</v>
      </c>
      <c r="B81" s="446"/>
      <c r="C81" s="447"/>
      <c r="D81" s="446"/>
      <c r="E81" s="448"/>
      <c r="F81" s="449"/>
      <c r="G81" s="450"/>
      <c r="H81" s="448"/>
      <c r="I81" s="446"/>
      <c r="J81" s="451"/>
      <c r="K81" s="452"/>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53"/>
      <c r="AJ81" s="424"/>
      <c r="AK81" s="424"/>
      <c r="AL81" s="424"/>
      <c r="AM81" s="424"/>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4"/>
      <c r="BR81" s="424"/>
      <c r="BS81" s="424"/>
      <c r="BT81" s="424"/>
      <c r="BU81" s="424"/>
      <c r="BV81" s="424"/>
      <c r="BW81" s="424"/>
      <c r="BX81" s="424"/>
      <c r="BY81" s="424"/>
      <c r="BZ81" s="424"/>
    </row>
    <row r="82" spans="1:78" ht="25" x14ac:dyDescent="0.35">
      <c r="A82" s="445" t="s">
        <v>1179</v>
      </c>
      <c r="B82" s="446"/>
      <c r="C82" s="447"/>
      <c r="D82" s="446"/>
      <c r="E82" s="448"/>
      <c r="F82" s="449"/>
      <c r="G82" s="450"/>
      <c r="H82" s="448"/>
      <c r="I82" s="446"/>
      <c r="J82" s="451"/>
      <c r="K82" s="452"/>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t="s">
        <v>1176</v>
      </c>
      <c r="AI82" s="424"/>
      <c r="AJ82" s="424"/>
      <c r="AK82" s="424"/>
      <c r="AL82" s="424"/>
      <c r="AM82" s="424"/>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4"/>
      <c r="BR82" s="424"/>
      <c r="BS82" s="424"/>
      <c r="BT82" s="424"/>
      <c r="BU82" s="424"/>
      <c r="BV82" s="424"/>
      <c r="BW82" s="424"/>
      <c r="BX82" s="424"/>
      <c r="BY82" s="424"/>
      <c r="BZ82" s="424"/>
    </row>
    <row r="83" spans="1:78" ht="12.75" customHeight="1" x14ac:dyDescent="0.35">
      <c r="A83" s="506" t="s">
        <v>1180</v>
      </c>
      <c r="B83" s="446"/>
      <c r="C83" s="447"/>
      <c r="D83" s="446"/>
      <c r="E83" s="448"/>
      <c r="F83" s="449"/>
      <c r="G83" s="450"/>
      <c r="H83" s="448"/>
      <c r="I83" s="446"/>
      <c r="J83" s="451"/>
      <c r="K83" s="452"/>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53"/>
      <c r="AJ83" s="424"/>
      <c r="AK83" s="424"/>
      <c r="AL83" s="424"/>
      <c r="AM83" s="424"/>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4"/>
      <c r="BR83" s="424"/>
      <c r="BS83" s="424"/>
      <c r="BT83" s="424"/>
      <c r="BU83" s="424"/>
      <c r="BV83" s="424"/>
      <c r="BW83" s="424"/>
      <c r="BX83" s="424"/>
      <c r="BY83" s="424"/>
      <c r="BZ83" s="424"/>
    </row>
    <row r="84" spans="1:78" ht="12.75" customHeight="1" x14ac:dyDescent="0.35">
      <c r="A84" s="458" t="s">
        <v>1181</v>
      </c>
      <c r="B84" s="459">
        <v>72740.11</v>
      </c>
      <c r="C84" s="460" t="s">
        <v>1140</v>
      </c>
      <c r="D84" s="459">
        <v>1</v>
      </c>
      <c r="E84" s="459">
        <v>72740.11</v>
      </c>
      <c r="F84" s="461" t="s">
        <v>1141</v>
      </c>
      <c r="G84" s="462">
        <v>1</v>
      </c>
      <c r="H84" s="459">
        <v>72740.11</v>
      </c>
      <c r="I84" s="459">
        <v>0</v>
      </c>
      <c r="J84" s="459">
        <f>H84-I84</f>
        <v>72740.11</v>
      </c>
      <c r="K84" s="452"/>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53"/>
      <c r="AK84" s="424"/>
      <c r="AL84" s="424"/>
      <c r="AM84" s="424"/>
      <c r="AN84" s="424"/>
      <c r="AO84" s="424"/>
      <c r="AP84" s="424"/>
      <c r="AQ84" s="424"/>
      <c r="AR84" s="424"/>
      <c r="AS84" s="424"/>
      <c r="AT84" s="424"/>
      <c r="AU84" s="424"/>
      <c r="AV84" s="424"/>
      <c r="AW84" s="424"/>
      <c r="AX84" s="424"/>
      <c r="AY84" s="424"/>
      <c r="AZ84" s="424"/>
      <c r="BA84" s="424"/>
      <c r="BB84" s="424"/>
      <c r="BC84" s="424"/>
      <c r="BD84" s="424"/>
      <c r="BE84" s="424"/>
      <c r="BF84" s="424"/>
      <c r="BG84" s="424"/>
      <c r="BH84" s="424"/>
      <c r="BI84" s="424"/>
      <c r="BJ84" s="424"/>
      <c r="BK84" s="424"/>
      <c r="BL84" s="424"/>
      <c r="BM84" s="424"/>
      <c r="BN84" s="424"/>
      <c r="BO84" s="424"/>
      <c r="BP84" s="424"/>
      <c r="BQ84" s="424"/>
      <c r="BR84" s="424"/>
      <c r="BS84" s="424"/>
      <c r="BT84" s="424"/>
      <c r="BU84" s="424"/>
      <c r="BV84" s="424"/>
      <c r="BW84" s="424"/>
      <c r="BX84" s="424"/>
      <c r="BY84" s="424"/>
      <c r="BZ84" s="424"/>
    </row>
    <row r="85" spans="1:78" s="492" customFormat="1" ht="12.75" customHeight="1" x14ac:dyDescent="0.35">
      <c r="A85" s="464" t="s">
        <v>1182</v>
      </c>
      <c r="B85" s="446">
        <f>SUM(B76:B84)</f>
        <v>72740.11</v>
      </c>
      <c r="C85" s="447" t="s">
        <v>1143</v>
      </c>
      <c r="D85" s="487">
        <v>1</v>
      </c>
      <c r="E85" s="448">
        <v>72740.11</v>
      </c>
      <c r="F85" s="449" t="s">
        <v>1141</v>
      </c>
      <c r="G85" s="450">
        <v>1</v>
      </c>
      <c r="H85" s="446">
        <f>SUM(H76:H84)</f>
        <v>72740.11</v>
      </c>
      <c r="I85" s="446">
        <v>0</v>
      </c>
      <c r="J85" s="451">
        <f>H85-I85</f>
        <v>72740.11</v>
      </c>
      <c r="K85" s="452"/>
      <c r="L85" s="505"/>
      <c r="M85" s="505"/>
      <c r="N85" s="505"/>
      <c r="O85" s="505"/>
      <c r="P85" s="505"/>
      <c r="Q85" s="505"/>
      <c r="R85" s="505"/>
      <c r="S85" s="505"/>
      <c r="T85" s="505"/>
      <c r="U85" s="505"/>
      <c r="V85" s="505"/>
      <c r="W85" s="505"/>
      <c r="X85" s="505"/>
      <c r="Y85" s="505"/>
      <c r="Z85" s="505"/>
      <c r="AA85" s="505"/>
      <c r="AB85" s="505"/>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05"/>
      <c r="AY85" s="505"/>
      <c r="AZ85" s="505"/>
      <c r="BA85" s="505"/>
      <c r="BB85" s="505"/>
      <c r="BC85" s="505"/>
      <c r="BD85" s="505"/>
      <c r="BE85" s="505"/>
      <c r="BF85" s="505"/>
      <c r="BG85" s="505"/>
      <c r="BH85" s="505"/>
      <c r="BI85" s="505"/>
      <c r="BJ85" s="505"/>
      <c r="BK85" s="505"/>
      <c r="BL85" s="505"/>
      <c r="BM85" s="505"/>
      <c r="BN85" s="505"/>
      <c r="BO85" s="505"/>
      <c r="BP85" s="505"/>
      <c r="BQ85" s="505"/>
      <c r="BR85" s="505"/>
      <c r="BS85" s="505"/>
      <c r="BT85" s="505"/>
      <c r="BU85" s="505"/>
      <c r="BV85" s="505"/>
      <c r="BW85" s="505"/>
      <c r="BX85" s="505"/>
      <c r="BY85" s="505"/>
      <c r="BZ85" s="505"/>
    </row>
    <row r="86" spans="1:78" s="474" customFormat="1" ht="14" x14ac:dyDescent="0.35">
      <c r="A86" s="466" t="s">
        <v>1183</v>
      </c>
      <c r="B86" s="467"/>
      <c r="C86" s="468"/>
      <c r="D86" s="467"/>
      <c r="E86" s="469"/>
      <c r="F86" s="470"/>
      <c r="G86" s="471"/>
      <c r="H86" s="472">
        <f>H85</f>
        <v>72740.11</v>
      </c>
      <c r="I86" s="467"/>
      <c r="J86" s="473">
        <f>H86-I86</f>
        <v>72740.11</v>
      </c>
      <c r="K86" s="452"/>
      <c r="L86" s="505"/>
      <c r="M86" s="505"/>
      <c r="N86" s="505"/>
      <c r="O86" s="505"/>
      <c r="P86" s="505"/>
      <c r="Q86" s="505"/>
      <c r="R86" s="505"/>
      <c r="S86" s="505"/>
      <c r="T86" s="505"/>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c r="AT86" s="505"/>
      <c r="AU86" s="505"/>
      <c r="AV86" s="505"/>
      <c r="AW86" s="505"/>
      <c r="AX86" s="505"/>
      <c r="AY86" s="505"/>
      <c r="AZ86" s="505"/>
      <c r="BA86" s="505"/>
      <c r="BB86" s="505"/>
      <c r="BC86" s="505"/>
      <c r="BD86" s="505"/>
      <c r="BE86" s="505"/>
      <c r="BF86" s="505"/>
      <c r="BG86" s="505"/>
      <c r="BH86" s="505"/>
      <c r="BI86" s="505"/>
      <c r="BJ86" s="505"/>
      <c r="BK86" s="505"/>
      <c r="BL86" s="505"/>
      <c r="BM86" s="505"/>
      <c r="BN86" s="505"/>
      <c r="BO86" s="505"/>
      <c r="BP86" s="505"/>
      <c r="BQ86" s="505"/>
      <c r="BR86" s="505"/>
      <c r="BS86" s="505"/>
      <c r="BT86" s="505"/>
      <c r="BU86" s="505"/>
      <c r="BV86" s="505"/>
      <c r="BW86" s="505"/>
      <c r="BX86" s="505"/>
      <c r="BY86" s="505"/>
      <c r="BZ86" s="505"/>
    </row>
    <row r="87" spans="1:78" s="492" customFormat="1" ht="13.5" x14ac:dyDescent="0.35">
      <c r="A87" s="475" t="s">
        <v>1184</v>
      </c>
      <c r="B87" s="438"/>
      <c r="C87" s="439"/>
      <c r="D87" s="438"/>
      <c r="E87" s="438"/>
      <c r="F87" s="440"/>
      <c r="G87" s="441"/>
      <c r="H87" s="438"/>
      <c r="I87" s="438"/>
      <c r="J87" s="442"/>
      <c r="K87" s="452"/>
      <c r="L87" s="505"/>
      <c r="M87" s="505"/>
      <c r="N87" s="505"/>
      <c r="O87" s="505"/>
      <c r="P87" s="505"/>
      <c r="Q87" s="505"/>
      <c r="R87" s="505"/>
      <c r="S87" s="505"/>
      <c r="T87" s="505"/>
      <c r="U87" s="505"/>
      <c r="V87" s="505"/>
      <c r="W87" s="505"/>
      <c r="X87" s="505"/>
      <c r="Y87" s="505"/>
      <c r="Z87" s="505"/>
      <c r="AA87" s="505"/>
      <c r="AB87" s="505"/>
      <c r="AC87" s="505"/>
      <c r="AD87" s="505"/>
      <c r="AE87" s="505"/>
      <c r="AF87" s="505"/>
      <c r="AG87" s="505"/>
      <c r="AH87" s="505"/>
      <c r="AI87" s="505"/>
      <c r="AJ87" s="505"/>
      <c r="AK87" s="505"/>
      <c r="AL87" s="505"/>
      <c r="AM87" s="505"/>
      <c r="AN87" s="505"/>
      <c r="AO87" s="505"/>
      <c r="AP87" s="505"/>
      <c r="AQ87" s="505"/>
      <c r="AR87" s="505"/>
      <c r="AS87" s="505"/>
      <c r="AT87" s="505"/>
      <c r="AU87" s="505"/>
      <c r="AV87" s="505"/>
      <c r="AW87" s="505"/>
      <c r="AX87" s="505"/>
      <c r="AY87" s="505"/>
      <c r="AZ87" s="505"/>
      <c r="BA87" s="505"/>
      <c r="BB87" s="505"/>
      <c r="BC87" s="505"/>
      <c r="BD87" s="505"/>
      <c r="BE87" s="505"/>
      <c r="BF87" s="505"/>
      <c r="BG87" s="505"/>
      <c r="BH87" s="505"/>
      <c r="BI87" s="505"/>
      <c r="BJ87" s="505"/>
      <c r="BK87" s="505"/>
      <c r="BL87" s="505"/>
      <c r="BM87" s="505"/>
      <c r="BN87" s="505"/>
      <c r="BO87" s="505"/>
      <c r="BP87" s="505"/>
      <c r="BQ87" s="505"/>
      <c r="BR87" s="505"/>
      <c r="BS87" s="505"/>
      <c r="BT87" s="505"/>
      <c r="BU87" s="505"/>
      <c r="BV87" s="505"/>
      <c r="BW87" s="505"/>
      <c r="BX87" s="505"/>
      <c r="BY87" s="505"/>
      <c r="BZ87" s="505"/>
    </row>
    <row r="88" spans="1:78" s="492" customFormat="1" ht="12.75" customHeight="1" x14ac:dyDescent="0.35">
      <c r="A88" s="476" t="s">
        <v>1185</v>
      </c>
      <c r="B88" s="446"/>
      <c r="C88" s="447"/>
      <c r="D88" s="487"/>
      <c r="E88" s="448"/>
      <c r="F88" s="449"/>
      <c r="G88" s="450"/>
      <c r="H88" s="448"/>
      <c r="I88" s="446"/>
      <c r="J88" s="451"/>
      <c r="K88" s="452"/>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row>
    <row r="89" spans="1:78" ht="12.75" customHeight="1" x14ac:dyDescent="0.35">
      <c r="A89" s="445" t="s">
        <v>1186</v>
      </c>
      <c r="B89" s="446"/>
      <c r="C89" s="447"/>
      <c r="D89" s="446"/>
      <c r="E89" s="448"/>
      <c r="F89" s="449"/>
      <c r="G89" s="450"/>
      <c r="H89" s="448"/>
      <c r="I89" s="446"/>
      <c r="J89" s="451"/>
      <c r="K89" s="452"/>
      <c r="L89" s="424"/>
      <c r="M89" s="424"/>
      <c r="N89" s="424"/>
      <c r="O89" s="424"/>
      <c r="P89" s="424"/>
      <c r="Q89" s="424"/>
      <c r="R89" s="424"/>
      <c r="S89" s="424"/>
      <c r="T89" s="424"/>
      <c r="U89" s="424"/>
      <c r="V89" s="453"/>
      <c r="W89" s="453"/>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4"/>
      <c r="BR89" s="424"/>
      <c r="BS89" s="424"/>
      <c r="BT89" s="424"/>
      <c r="BU89" s="424"/>
      <c r="BV89" s="424"/>
      <c r="BW89" s="424"/>
      <c r="BX89" s="424"/>
      <c r="BY89" s="424"/>
      <c r="BZ89" s="424"/>
    </row>
    <row r="90" spans="1:78" ht="12.75" customHeight="1" x14ac:dyDescent="0.35">
      <c r="A90" s="445" t="s">
        <v>1148</v>
      </c>
      <c r="B90" s="446"/>
      <c r="C90" s="447"/>
      <c r="D90" s="446"/>
      <c r="E90" s="448"/>
      <c r="F90" s="449"/>
      <c r="G90" s="450"/>
      <c r="H90" s="448"/>
      <c r="I90" s="446"/>
      <c r="J90" s="451"/>
      <c r="K90" s="452"/>
      <c r="L90" s="424"/>
      <c r="M90" s="424"/>
      <c r="N90" s="424"/>
      <c r="O90" s="424"/>
      <c r="P90" s="424"/>
      <c r="Q90" s="424"/>
      <c r="R90" s="424"/>
      <c r="S90" s="424"/>
      <c r="T90" s="424"/>
      <c r="U90" s="424"/>
      <c r="V90" s="424"/>
      <c r="W90" s="424"/>
      <c r="X90" s="453"/>
      <c r="Y90" s="453"/>
      <c r="Z90" s="453"/>
      <c r="AA90" s="453"/>
      <c r="AB90" s="453"/>
      <c r="AC90" s="453"/>
      <c r="AD90" s="453"/>
      <c r="AE90" s="453"/>
      <c r="AF90" s="424"/>
      <c r="AG90" s="424"/>
      <c r="AH90" s="424"/>
      <c r="AI90" s="424"/>
      <c r="AJ90" s="424"/>
      <c r="AK90" s="424"/>
      <c r="AL90" s="424"/>
      <c r="AM90" s="424"/>
      <c r="AN90" s="424"/>
      <c r="AO90" s="424"/>
      <c r="AP90" s="424"/>
      <c r="AQ90" s="424"/>
      <c r="AR90" s="424"/>
      <c r="AS90" s="424"/>
      <c r="AT90" s="424"/>
      <c r="AU90" s="424"/>
      <c r="AV90" s="424"/>
      <c r="AW90" s="424"/>
      <c r="AX90" s="424"/>
      <c r="AY90" s="424"/>
      <c r="AZ90" s="424"/>
      <c r="BA90" s="424"/>
      <c r="BB90" s="424"/>
      <c r="BC90" s="424"/>
      <c r="BD90" s="424"/>
      <c r="BE90" s="424"/>
      <c r="BF90" s="424"/>
      <c r="BG90" s="424"/>
      <c r="BH90" s="424"/>
      <c r="BI90" s="424"/>
      <c r="BJ90" s="424"/>
      <c r="BK90" s="424"/>
      <c r="BL90" s="424"/>
      <c r="BM90" s="424"/>
      <c r="BN90" s="424"/>
      <c r="BO90" s="424"/>
      <c r="BP90" s="424"/>
      <c r="BQ90" s="424"/>
      <c r="BR90" s="424"/>
      <c r="BS90" s="424"/>
      <c r="BT90" s="424"/>
      <c r="BU90" s="424"/>
      <c r="BV90" s="424"/>
      <c r="BW90" s="424"/>
      <c r="BX90" s="424"/>
      <c r="BY90" s="424"/>
      <c r="BZ90" s="424"/>
    </row>
    <row r="91" spans="1:78" ht="12.75" customHeight="1" x14ac:dyDescent="0.35">
      <c r="A91" s="445" t="s">
        <v>1149</v>
      </c>
      <c r="B91" s="446"/>
      <c r="C91" s="447"/>
      <c r="D91" s="446"/>
      <c r="E91" s="448"/>
      <c r="F91" s="449"/>
      <c r="G91" s="450"/>
      <c r="H91" s="448"/>
      <c r="I91" s="446"/>
      <c r="J91" s="451"/>
      <c r="K91" s="452"/>
      <c r="L91" s="424"/>
      <c r="M91" s="424"/>
      <c r="N91" s="424"/>
      <c r="O91" s="424"/>
      <c r="P91" s="424"/>
      <c r="Q91" s="424"/>
      <c r="R91" s="424"/>
      <c r="S91" s="424"/>
      <c r="T91" s="424"/>
      <c r="U91" s="424"/>
      <c r="V91" s="424"/>
      <c r="W91" s="424"/>
      <c r="X91" s="424"/>
      <c r="Y91" s="424"/>
      <c r="Z91" s="424"/>
      <c r="AA91" s="424"/>
      <c r="AB91" s="424"/>
      <c r="AC91" s="424"/>
      <c r="AD91" s="424"/>
      <c r="AE91" s="424"/>
      <c r="AF91" s="453"/>
      <c r="AG91" s="453"/>
      <c r="AH91" s="453"/>
      <c r="AI91" s="453"/>
      <c r="AJ91" s="424"/>
      <c r="AK91" s="424"/>
      <c r="AL91" s="424"/>
      <c r="AM91" s="424"/>
      <c r="AN91" s="424"/>
      <c r="AO91" s="424"/>
      <c r="AP91" s="424"/>
      <c r="AQ91" s="424"/>
      <c r="AR91" s="424"/>
      <c r="AS91" s="424"/>
      <c r="AT91" s="424"/>
      <c r="AU91" s="424"/>
      <c r="AV91" s="424"/>
      <c r="AW91" s="424"/>
      <c r="AX91" s="424"/>
      <c r="AY91" s="424"/>
      <c r="AZ91" s="424"/>
      <c r="BA91" s="424"/>
      <c r="BB91" s="424"/>
      <c r="BC91" s="424"/>
      <c r="BD91" s="424"/>
      <c r="BE91" s="424"/>
      <c r="BF91" s="424"/>
      <c r="BG91" s="424"/>
      <c r="BH91" s="424"/>
      <c r="BI91" s="424"/>
      <c r="BJ91" s="424"/>
      <c r="BK91" s="424"/>
      <c r="BL91" s="424"/>
      <c r="BM91" s="424"/>
      <c r="BN91" s="424"/>
      <c r="BO91" s="424"/>
      <c r="BP91" s="424"/>
      <c r="BQ91" s="424"/>
      <c r="BR91" s="424"/>
      <c r="BS91" s="424"/>
      <c r="BT91" s="424"/>
      <c r="BU91" s="424"/>
      <c r="BV91" s="424"/>
      <c r="BW91" s="424"/>
      <c r="BX91" s="424"/>
      <c r="BY91" s="424"/>
      <c r="BZ91" s="424"/>
    </row>
    <row r="92" spans="1:78" ht="12.75" customHeight="1" x14ac:dyDescent="0.35">
      <c r="A92" s="445" t="s">
        <v>1150</v>
      </c>
      <c r="B92" s="446"/>
      <c r="C92" s="447"/>
      <c r="D92" s="446"/>
      <c r="E92" s="448"/>
      <c r="F92" s="449"/>
      <c r="G92" s="450"/>
      <c r="H92" s="448"/>
      <c r="I92" s="446"/>
      <c r="J92" s="451"/>
      <c r="K92" s="452"/>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t="s">
        <v>1176</v>
      </c>
      <c r="AK92" s="424"/>
      <c r="AL92" s="424"/>
      <c r="AM92" s="424"/>
      <c r="AN92" s="424"/>
      <c r="AO92" s="424"/>
      <c r="AP92" s="424"/>
      <c r="AQ92" s="424"/>
      <c r="AR92" s="424"/>
      <c r="AS92" s="424"/>
      <c r="AT92" s="424"/>
      <c r="AU92" s="424"/>
      <c r="AV92" s="424"/>
      <c r="AW92" s="424"/>
      <c r="AX92" s="424"/>
      <c r="AY92" s="424"/>
      <c r="AZ92" s="424"/>
      <c r="BA92" s="424"/>
      <c r="BB92" s="424"/>
      <c r="BC92" s="424"/>
      <c r="BD92" s="424"/>
      <c r="BE92" s="424"/>
      <c r="BF92" s="424"/>
      <c r="BG92" s="424"/>
      <c r="BH92" s="424"/>
      <c r="BI92" s="424"/>
      <c r="BJ92" s="424"/>
      <c r="BK92" s="424"/>
      <c r="BL92" s="424"/>
      <c r="BM92" s="424"/>
      <c r="BN92" s="424"/>
      <c r="BO92" s="424"/>
      <c r="BP92" s="424"/>
      <c r="BQ92" s="424"/>
      <c r="BR92" s="424"/>
      <c r="BS92" s="424"/>
      <c r="BT92" s="424"/>
      <c r="BU92" s="424"/>
      <c r="BV92" s="424"/>
      <c r="BW92" s="424"/>
      <c r="BX92" s="424"/>
      <c r="BY92" s="424"/>
      <c r="BZ92" s="424"/>
    </row>
    <row r="93" spans="1:78" ht="12.75" customHeight="1" x14ac:dyDescent="0.35">
      <c r="A93" s="445" t="s">
        <v>1151</v>
      </c>
      <c r="B93" s="446"/>
      <c r="C93" s="447"/>
      <c r="D93" s="446"/>
      <c r="E93" s="448"/>
      <c r="F93" s="449"/>
      <c r="G93" s="450"/>
      <c r="H93" s="448"/>
      <c r="I93" s="446"/>
      <c r="J93" s="451"/>
      <c r="K93" s="452"/>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53"/>
      <c r="AK93" s="424"/>
      <c r="AL93" s="424"/>
      <c r="AM93" s="424"/>
      <c r="AN93" s="424"/>
      <c r="AO93" s="424"/>
      <c r="AP93" s="424"/>
      <c r="AQ93" s="424"/>
      <c r="AR93" s="424"/>
      <c r="AS93" s="424"/>
      <c r="AT93" s="424"/>
      <c r="AU93" s="424"/>
      <c r="AV93" s="424"/>
      <c r="AW93" s="424"/>
      <c r="AX93" s="424"/>
      <c r="AY93" s="424"/>
      <c r="AZ93" s="424"/>
      <c r="BA93" s="424"/>
      <c r="BB93" s="424"/>
      <c r="BC93" s="424"/>
      <c r="BD93" s="424"/>
      <c r="BE93" s="424"/>
      <c r="BF93" s="424"/>
      <c r="BG93" s="424"/>
      <c r="BH93" s="424"/>
      <c r="BI93" s="424"/>
      <c r="BJ93" s="424"/>
      <c r="BK93" s="424"/>
      <c r="BL93" s="424"/>
      <c r="BM93" s="424"/>
      <c r="BN93" s="424"/>
      <c r="BO93" s="424"/>
      <c r="BP93" s="424"/>
      <c r="BQ93" s="424"/>
      <c r="BR93" s="424"/>
      <c r="BS93" s="424"/>
      <c r="BT93" s="424"/>
      <c r="BU93" s="424"/>
      <c r="BV93" s="424"/>
      <c r="BW93" s="424"/>
      <c r="BX93" s="424"/>
      <c r="BY93" s="424"/>
      <c r="BZ93" s="424"/>
    </row>
    <row r="94" spans="1:78" ht="12.75" customHeight="1" x14ac:dyDescent="0.35">
      <c r="A94" s="485" t="s">
        <v>1152</v>
      </c>
      <c r="B94" s="446"/>
      <c r="C94" s="447"/>
      <c r="D94" s="446"/>
      <c r="E94" s="448"/>
      <c r="F94" s="449"/>
      <c r="G94" s="450"/>
      <c r="H94" s="448"/>
      <c r="I94" s="446"/>
      <c r="J94" s="451"/>
      <c r="K94" s="452"/>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53"/>
      <c r="AL94" s="424"/>
      <c r="AM94" s="424"/>
      <c r="AN94" s="424"/>
      <c r="AO94" s="424"/>
      <c r="AP94" s="424"/>
      <c r="AQ94" s="424"/>
      <c r="AR94" s="424"/>
      <c r="AS94" s="424"/>
      <c r="AT94" s="424"/>
      <c r="AU94" s="424"/>
      <c r="AV94" s="424"/>
      <c r="AW94" s="424"/>
      <c r="AX94" s="424"/>
      <c r="AY94" s="424"/>
      <c r="AZ94" s="424"/>
      <c r="BA94" s="424"/>
      <c r="BB94" s="424"/>
      <c r="BC94" s="424"/>
      <c r="BD94" s="424"/>
      <c r="BE94" s="424"/>
      <c r="BF94" s="424"/>
      <c r="BG94" s="424"/>
      <c r="BH94" s="424"/>
      <c r="BI94" s="424"/>
      <c r="BJ94" s="424"/>
      <c r="BK94" s="424"/>
      <c r="BL94" s="424"/>
      <c r="BM94" s="424"/>
      <c r="BN94" s="424"/>
      <c r="BO94" s="424"/>
      <c r="BP94" s="424"/>
      <c r="BQ94" s="424"/>
      <c r="BR94" s="424"/>
      <c r="BS94" s="424"/>
      <c r="BT94" s="424"/>
      <c r="BU94" s="424"/>
      <c r="BV94" s="424"/>
      <c r="BW94" s="424"/>
      <c r="BX94" s="424"/>
      <c r="BY94" s="424"/>
      <c r="BZ94" s="424"/>
    </row>
    <row r="95" spans="1:78" ht="12.75" customHeight="1" x14ac:dyDescent="0.35">
      <c r="A95" s="458" t="s">
        <v>1139</v>
      </c>
      <c r="B95" s="459">
        <v>50000</v>
      </c>
      <c r="C95" s="460" t="s">
        <v>1140</v>
      </c>
      <c r="D95" s="459">
        <v>1</v>
      </c>
      <c r="E95" s="459">
        <f>D95*B95</f>
        <v>50000</v>
      </c>
      <c r="F95" s="461" t="s">
        <v>1141</v>
      </c>
      <c r="G95" s="462">
        <v>1</v>
      </c>
      <c r="H95" s="459">
        <f>G95*E95</f>
        <v>50000</v>
      </c>
      <c r="I95" s="459">
        <v>0</v>
      </c>
      <c r="J95" s="459">
        <f>H95-I95</f>
        <v>50000</v>
      </c>
      <c r="K95" s="452"/>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24"/>
      <c r="BH95" s="424"/>
      <c r="BI95" s="424"/>
      <c r="BJ95" s="424"/>
      <c r="BK95" s="424"/>
      <c r="BL95" s="424"/>
      <c r="BM95" s="424"/>
      <c r="BN95" s="424"/>
      <c r="BO95" s="424"/>
      <c r="BP95" s="424"/>
      <c r="BQ95" s="424"/>
      <c r="BR95" s="424"/>
      <c r="BS95" s="424"/>
      <c r="BT95" s="424"/>
      <c r="BU95" s="424"/>
      <c r="BV95" s="424"/>
      <c r="BW95" s="424"/>
      <c r="BX95" s="424"/>
      <c r="BY95" s="424"/>
      <c r="BZ95" s="424"/>
    </row>
    <row r="96" spans="1:78" s="492" customFormat="1" ht="12.75" customHeight="1" x14ac:dyDescent="0.35">
      <c r="A96" s="464" t="s">
        <v>1182</v>
      </c>
      <c r="B96" s="446">
        <f>SUM(B89:B95)</f>
        <v>50000</v>
      </c>
      <c r="C96" s="447" t="s">
        <v>1143</v>
      </c>
      <c r="D96" s="487">
        <v>1</v>
      </c>
      <c r="E96" s="448">
        <f>SUM(B96*D96)</f>
        <v>50000</v>
      </c>
      <c r="F96" s="449" t="s">
        <v>1141</v>
      </c>
      <c r="G96" s="450">
        <v>1</v>
      </c>
      <c r="H96" s="446">
        <f>SUM(H89:H95)</f>
        <v>50000</v>
      </c>
      <c r="I96" s="446">
        <v>0</v>
      </c>
      <c r="J96" s="451">
        <f>H96-I96</f>
        <v>50000</v>
      </c>
      <c r="K96" s="452"/>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505"/>
      <c r="AY96" s="505"/>
      <c r="AZ96" s="505"/>
      <c r="BA96" s="505"/>
      <c r="BB96" s="505"/>
      <c r="BC96" s="505"/>
      <c r="BD96" s="505"/>
      <c r="BE96" s="505"/>
      <c r="BF96" s="505"/>
      <c r="BG96" s="505"/>
      <c r="BH96" s="505"/>
      <c r="BI96" s="505"/>
      <c r="BJ96" s="505"/>
      <c r="BK96" s="505"/>
      <c r="BL96" s="505"/>
      <c r="BM96" s="505"/>
      <c r="BN96" s="505"/>
      <c r="BO96" s="505"/>
      <c r="BP96" s="505"/>
      <c r="BQ96" s="505"/>
      <c r="BR96" s="505"/>
      <c r="BS96" s="505"/>
      <c r="BT96" s="505"/>
      <c r="BU96" s="505"/>
      <c r="BV96" s="505"/>
      <c r="BW96" s="505"/>
      <c r="BX96" s="505"/>
      <c r="BY96" s="505"/>
      <c r="BZ96" s="505"/>
    </row>
    <row r="97" spans="1:78" s="492" customFormat="1" ht="12.75" customHeight="1" x14ac:dyDescent="0.35">
      <c r="A97" s="476" t="s">
        <v>1187</v>
      </c>
      <c r="B97" s="446"/>
      <c r="C97" s="447"/>
      <c r="D97" s="487"/>
      <c r="E97" s="448"/>
      <c r="F97" s="449"/>
      <c r="G97" s="450"/>
      <c r="H97" s="448"/>
      <c r="I97" s="446"/>
      <c r="J97" s="451"/>
      <c r="K97" s="452"/>
      <c r="L97" s="505"/>
      <c r="M97" s="505"/>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c r="BB97" s="505"/>
      <c r="BC97" s="505"/>
      <c r="BD97" s="505"/>
      <c r="BE97" s="505"/>
      <c r="BF97" s="505"/>
      <c r="BG97" s="505"/>
      <c r="BH97" s="505"/>
      <c r="BI97" s="505"/>
      <c r="BJ97" s="505"/>
      <c r="BK97" s="505"/>
      <c r="BL97" s="505"/>
      <c r="BM97" s="505"/>
      <c r="BN97" s="505"/>
      <c r="BO97" s="505"/>
      <c r="BP97" s="505"/>
      <c r="BQ97" s="505"/>
      <c r="BR97" s="505"/>
      <c r="BS97" s="505"/>
      <c r="BT97" s="505"/>
      <c r="BU97" s="505"/>
      <c r="BV97" s="505"/>
      <c r="BW97" s="505"/>
      <c r="BX97" s="505"/>
      <c r="BY97" s="505"/>
      <c r="BZ97" s="505"/>
    </row>
    <row r="98" spans="1:78" ht="12.75" customHeight="1" x14ac:dyDescent="0.35">
      <c r="A98" s="445" t="s">
        <v>1188</v>
      </c>
      <c r="B98" s="446"/>
      <c r="C98" s="447"/>
      <c r="D98" s="446"/>
      <c r="E98" s="448"/>
      <c r="F98" s="449"/>
      <c r="G98" s="450"/>
      <c r="H98" s="448"/>
      <c r="I98" s="446"/>
      <c r="J98" s="451"/>
      <c r="K98" s="452"/>
      <c r="L98" s="424"/>
      <c r="M98" s="424"/>
      <c r="N98" s="424"/>
      <c r="O98" s="424"/>
      <c r="P98" s="424"/>
      <c r="Q98" s="424"/>
      <c r="R98" s="424"/>
      <c r="S98" s="424"/>
      <c r="T98" s="424"/>
      <c r="U98" s="424"/>
      <c r="V98" s="424"/>
      <c r="W98" s="424"/>
      <c r="X98" s="453"/>
      <c r="Y98" s="453"/>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B98" s="424"/>
      <c r="BC98" s="424"/>
      <c r="BD98" s="424"/>
      <c r="BE98" s="424"/>
      <c r="BF98" s="424"/>
      <c r="BG98" s="424"/>
      <c r="BH98" s="424"/>
      <c r="BI98" s="424"/>
      <c r="BJ98" s="424"/>
      <c r="BK98" s="424"/>
      <c r="BL98" s="424"/>
      <c r="BM98" s="424"/>
      <c r="BN98" s="424"/>
      <c r="BO98" s="424"/>
      <c r="BP98" s="424"/>
      <c r="BQ98" s="424"/>
      <c r="BR98" s="424"/>
      <c r="BS98" s="424"/>
      <c r="BT98" s="424"/>
      <c r="BU98" s="424"/>
      <c r="BV98" s="424"/>
      <c r="BW98" s="424"/>
      <c r="BX98" s="424"/>
      <c r="BY98" s="424"/>
      <c r="BZ98" s="424"/>
    </row>
    <row r="99" spans="1:78" ht="12.75" customHeight="1" x14ac:dyDescent="0.35">
      <c r="A99" s="445" t="s">
        <v>1148</v>
      </c>
      <c r="B99" s="446"/>
      <c r="C99" s="447"/>
      <c r="D99" s="446"/>
      <c r="E99" s="448"/>
      <c r="F99" s="449"/>
      <c r="G99" s="450"/>
      <c r="H99" s="448"/>
      <c r="I99" s="446"/>
      <c r="J99" s="451"/>
      <c r="K99" s="452"/>
      <c r="L99" s="424"/>
      <c r="M99" s="424"/>
      <c r="N99" s="424"/>
      <c r="O99" s="424"/>
      <c r="P99" s="424"/>
      <c r="Q99" s="424"/>
      <c r="R99" s="424"/>
      <c r="S99" s="424"/>
      <c r="T99" s="424"/>
      <c r="U99" s="424"/>
      <c r="V99" s="424"/>
      <c r="W99" s="424"/>
      <c r="X99" s="424"/>
      <c r="Y99" s="424"/>
      <c r="Z99" s="453"/>
      <c r="AA99" s="453"/>
      <c r="AB99" s="453"/>
      <c r="AC99" s="453"/>
      <c r="AD99" s="453"/>
      <c r="AE99" s="453"/>
      <c r="AF99" s="453"/>
      <c r="AG99" s="453"/>
      <c r="AH99" s="424"/>
      <c r="AI99" s="424"/>
      <c r="AJ99" s="424"/>
      <c r="AK99" s="424"/>
      <c r="AL99" s="424"/>
      <c r="AM99" s="424"/>
      <c r="AN99" s="424"/>
      <c r="AO99" s="424"/>
      <c r="AP99" s="424"/>
      <c r="AQ99" s="424"/>
      <c r="AR99" s="424"/>
      <c r="AS99" s="424"/>
      <c r="AT99" s="424"/>
      <c r="AU99" s="424"/>
      <c r="AV99" s="424"/>
      <c r="AW99" s="424"/>
      <c r="AX99" s="424"/>
      <c r="AY99" s="424"/>
      <c r="AZ99" s="424"/>
      <c r="BA99" s="424"/>
      <c r="BB99" s="424"/>
      <c r="BC99" s="424"/>
      <c r="BD99" s="424"/>
      <c r="BE99" s="424"/>
      <c r="BF99" s="424"/>
      <c r="BG99" s="424"/>
      <c r="BH99" s="424"/>
      <c r="BI99" s="424"/>
      <c r="BJ99" s="424"/>
      <c r="BK99" s="424"/>
      <c r="BL99" s="424"/>
      <c r="BM99" s="424"/>
      <c r="BN99" s="424"/>
      <c r="BO99" s="424"/>
      <c r="BP99" s="424"/>
      <c r="BQ99" s="424"/>
      <c r="BR99" s="424"/>
      <c r="BS99" s="424"/>
      <c r="BT99" s="424"/>
      <c r="BU99" s="424"/>
      <c r="BV99" s="424"/>
      <c r="BW99" s="424"/>
      <c r="BX99" s="424"/>
      <c r="BY99" s="424"/>
      <c r="BZ99" s="424"/>
    </row>
    <row r="100" spans="1:78" ht="12.75" customHeight="1" x14ac:dyDescent="0.35">
      <c r="A100" s="445" t="s">
        <v>1149</v>
      </c>
      <c r="B100" s="446"/>
      <c r="C100" s="447"/>
      <c r="D100" s="446"/>
      <c r="E100" s="448"/>
      <c r="F100" s="449"/>
      <c r="G100" s="450"/>
      <c r="H100" s="448"/>
      <c r="I100" s="446"/>
      <c r="J100" s="451"/>
      <c r="K100" s="452"/>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53"/>
      <c r="AI100" s="453"/>
      <c r="AJ100" s="453"/>
      <c r="AK100" s="453"/>
      <c r="AL100" s="424"/>
      <c r="AM100" s="424"/>
      <c r="AN100" s="424"/>
      <c r="AO100" s="424"/>
      <c r="AP100" s="424"/>
      <c r="AQ100" s="424"/>
      <c r="AR100" s="424"/>
      <c r="AS100" s="424"/>
      <c r="AT100" s="424"/>
      <c r="AU100" s="424"/>
      <c r="AV100" s="424"/>
      <c r="AW100" s="424"/>
      <c r="AX100" s="424"/>
      <c r="AY100" s="424"/>
      <c r="AZ100" s="424"/>
      <c r="BA100" s="424"/>
      <c r="BB100" s="424"/>
      <c r="BC100" s="424"/>
      <c r="BD100" s="424"/>
      <c r="BE100" s="424"/>
      <c r="BF100" s="424"/>
      <c r="BG100" s="424"/>
      <c r="BH100" s="424"/>
      <c r="BI100" s="424"/>
      <c r="BJ100" s="424"/>
      <c r="BK100" s="424"/>
      <c r="BL100" s="424"/>
      <c r="BM100" s="424"/>
      <c r="BN100" s="424"/>
      <c r="BO100" s="424"/>
      <c r="BP100" s="424"/>
      <c r="BQ100" s="424"/>
      <c r="BR100" s="424"/>
      <c r="BS100" s="424"/>
      <c r="BT100" s="424"/>
      <c r="BU100" s="424"/>
      <c r="BV100" s="424"/>
      <c r="BW100" s="424"/>
      <c r="BX100" s="424"/>
      <c r="BY100" s="424"/>
      <c r="BZ100" s="424"/>
    </row>
    <row r="101" spans="1:78" ht="12.75" customHeight="1" x14ac:dyDescent="0.35">
      <c r="A101" s="445" t="s">
        <v>1189</v>
      </c>
      <c r="B101" s="446"/>
      <c r="C101" s="447"/>
      <c r="D101" s="446"/>
      <c r="E101" s="448"/>
      <c r="F101" s="449"/>
      <c r="G101" s="450"/>
      <c r="H101" s="448"/>
      <c r="I101" s="446"/>
      <c r="J101" s="451"/>
      <c r="K101" s="452"/>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t="s">
        <v>1176</v>
      </c>
      <c r="AM101" s="424"/>
      <c r="AN101" s="424"/>
      <c r="AO101" s="424"/>
      <c r="AP101" s="424"/>
      <c r="AQ101" s="424"/>
      <c r="AR101" s="424"/>
      <c r="AS101" s="424"/>
      <c r="AT101" s="424"/>
      <c r="AU101" s="424"/>
      <c r="AV101" s="424"/>
      <c r="AW101" s="424"/>
      <c r="AX101" s="424"/>
      <c r="AY101" s="424"/>
      <c r="AZ101" s="424"/>
      <c r="BA101" s="424"/>
      <c r="BB101" s="424"/>
      <c r="BC101" s="424"/>
      <c r="BD101" s="424"/>
      <c r="BE101" s="424"/>
      <c r="BF101" s="424"/>
      <c r="BG101" s="424"/>
      <c r="BH101" s="424"/>
      <c r="BI101" s="424"/>
      <c r="BJ101" s="424"/>
      <c r="BK101" s="424"/>
      <c r="BL101" s="424"/>
      <c r="BM101" s="424"/>
      <c r="BN101" s="424"/>
      <c r="BO101" s="424"/>
      <c r="BP101" s="424"/>
      <c r="BQ101" s="424"/>
      <c r="BR101" s="424"/>
      <c r="BS101" s="424"/>
      <c r="BT101" s="424"/>
      <c r="BU101" s="424"/>
      <c r="BV101" s="424"/>
      <c r="BW101" s="424"/>
      <c r="BX101" s="424"/>
      <c r="BY101" s="424"/>
      <c r="BZ101" s="424"/>
    </row>
    <row r="102" spans="1:78" ht="12.75" customHeight="1" x14ac:dyDescent="0.35">
      <c r="A102" s="445" t="s">
        <v>1151</v>
      </c>
      <c r="B102" s="446"/>
      <c r="C102" s="447"/>
      <c r="D102" s="446"/>
      <c r="E102" s="448"/>
      <c r="F102" s="449"/>
      <c r="G102" s="450"/>
      <c r="H102" s="448"/>
      <c r="I102" s="446"/>
      <c r="J102" s="451"/>
      <c r="K102" s="452"/>
      <c r="L102" s="424"/>
      <c r="M102" s="424"/>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53"/>
      <c r="AM102" s="424"/>
      <c r="AN102" s="424"/>
      <c r="AO102" s="424"/>
      <c r="AP102" s="424"/>
      <c r="AQ102" s="424"/>
      <c r="AR102" s="424"/>
      <c r="AS102" s="424"/>
      <c r="AT102" s="424"/>
      <c r="AU102" s="424"/>
      <c r="AV102" s="424"/>
      <c r="AW102" s="424"/>
      <c r="AX102" s="424"/>
      <c r="AY102" s="424"/>
      <c r="AZ102" s="424"/>
      <c r="BA102" s="424"/>
      <c r="BB102" s="424"/>
      <c r="BC102" s="424"/>
      <c r="BD102" s="424"/>
      <c r="BE102" s="424"/>
      <c r="BF102" s="424"/>
      <c r="BG102" s="424"/>
      <c r="BH102" s="424"/>
      <c r="BI102" s="424"/>
      <c r="BJ102" s="424"/>
      <c r="BK102" s="424"/>
      <c r="BL102" s="424"/>
      <c r="BM102" s="424"/>
      <c r="BN102" s="424"/>
      <c r="BO102" s="424"/>
      <c r="BP102" s="424"/>
      <c r="BQ102" s="424"/>
      <c r="BR102" s="424"/>
      <c r="BS102" s="424"/>
      <c r="BT102" s="424"/>
      <c r="BU102" s="424"/>
      <c r="BV102" s="424"/>
      <c r="BW102" s="424"/>
      <c r="BX102" s="424"/>
      <c r="BY102" s="424"/>
      <c r="BZ102" s="424"/>
    </row>
    <row r="103" spans="1:78" ht="12.75" customHeight="1" x14ac:dyDescent="0.35">
      <c r="A103" s="485" t="s">
        <v>1152</v>
      </c>
      <c r="B103" s="446"/>
      <c r="C103" s="447"/>
      <c r="D103" s="446"/>
      <c r="E103" s="448"/>
      <c r="F103" s="449"/>
      <c r="G103" s="450"/>
      <c r="H103" s="448"/>
      <c r="I103" s="446"/>
      <c r="J103" s="451"/>
      <c r="K103" s="452"/>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53"/>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4"/>
      <c r="BR103" s="424"/>
      <c r="BS103" s="424"/>
      <c r="BT103" s="424"/>
      <c r="BU103" s="424"/>
      <c r="BV103" s="424"/>
      <c r="BW103" s="424"/>
      <c r="BX103" s="424"/>
      <c r="BY103" s="424"/>
      <c r="BZ103" s="424"/>
    </row>
    <row r="104" spans="1:78" ht="12.75" customHeight="1" x14ac:dyDescent="0.35">
      <c r="A104" s="458" t="s">
        <v>1139</v>
      </c>
      <c r="B104" s="459">
        <v>30000</v>
      </c>
      <c r="C104" s="460" t="s">
        <v>1140</v>
      </c>
      <c r="D104" s="459">
        <v>1</v>
      </c>
      <c r="E104" s="459">
        <f>D104*B104</f>
        <v>30000</v>
      </c>
      <c r="F104" s="461" t="s">
        <v>1141</v>
      </c>
      <c r="G104" s="462">
        <v>1</v>
      </c>
      <c r="H104" s="459">
        <f>G104*E104</f>
        <v>30000</v>
      </c>
      <c r="I104" s="459">
        <v>0</v>
      </c>
      <c r="J104" s="459">
        <f>H104-I104</f>
        <v>30000</v>
      </c>
      <c r="K104" s="452"/>
      <c r="L104" s="424"/>
      <c r="M104" s="424"/>
      <c r="N104" s="424"/>
      <c r="O104" s="424"/>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4"/>
      <c r="AY104" s="424"/>
      <c r="AZ104" s="424"/>
      <c r="BA104" s="424"/>
      <c r="BB104" s="424"/>
      <c r="BC104" s="424"/>
      <c r="BD104" s="424"/>
      <c r="BE104" s="424"/>
      <c r="BF104" s="424"/>
      <c r="BG104" s="424"/>
      <c r="BH104" s="424"/>
      <c r="BI104" s="424"/>
      <c r="BJ104" s="424"/>
      <c r="BK104" s="424"/>
      <c r="BL104" s="424"/>
      <c r="BM104" s="424"/>
      <c r="BN104" s="424"/>
      <c r="BO104" s="424"/>
      <c r="BP104" s="424"/>
      <c r="BQ104" s="424"/>
      <c r="BR104" s="424"/>
      <c r="BS104" s="424"/>
      <c r="BT104" s="424"/>
      <c r="BU104" s="424"/>
      <c r="BV104" s="424"/>
      <c r="BW104" s="424"/>
      <c r="BX104" s="424"/>
      <c r="BY104" s="424"/>
      <c r="BZ104" s="424"/>
    </row>
    <row r="105" spans="1:78" s="492" customFormat="1" ht="12.75" customHeight="1" x14ac:dyDescent="0.35">
      <c r="A105" s="464" t="s">
        <v>1190</v>
      </c>
      <c r="B105" s="446">
        <f>SUM(B98:B104)</f>
        <v>30000</v>
      </c>
      <c r="C105" s="447" t="s">
        <v>1143</v>
      </c>
      <c r="D105" s="487">
        <v>1</v>
      </c>
      <c r="E105" s="448">
        <f>SUM(B105*D105)</f>
        <v>30000</v>
      </c>
      <c r="F105" s="449" t="s">
        <v>1141</v>
      </c>
      <c r="G105" s="450">
        <v>1</v>
      </c>
      <c r="H105" s="446">
        <f>SUM(H98:H104)</f>
        <v>30000</v>
      </c>
      <c r="I105" s="446">
        <v>0</v>
      </c>
      <c r="J105" s="451">
        <f>H105-I105</f>
        <v>30000</v>
      </c>
      <c r="K105" s="452"/>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c r="AV105" s="505"/>
      <c r="AW105" s="505"/>
      <c r="AX105" s="505"/>
      <c r="AY105" s="505"/>
      <c r="AZ105" s="505"/>
      <c r="BA105" s="505"/>
      <c r="BB105" s="505"/>
      <c r="BC105" s="505"/>
      <c r="BD105" s="505"/>
      <c r="BE105" s="505"/>
      <c r="BF105" s="505"/>
      <c r="BG105" s="505"/>
      <c r="BH105" s="505"/>
      <c r="BI105" s="505"/>
      <c r="BJ105" s="505"/>
      <c r="BK105" s="505"/>
      <c r="BL105" s="505"/>
      <c r="BM105" s="505"/>
      <c r="BN105" s="505"/>
      <c r="BO105" s="505"/>
      <c r="BP105" s="505"/>
      <c r="BQ105" s="505"/>
      <c r="BR105" s="505"/>
      <c r="BS105" s="505"/>
      <c r="BT105" s="505"/>
      <c r="BU105" s="505"/>
      <c r="BV105" s="505"/>
      <c r="BW105" s="505"/>
      <c r="BX105" s="505"/>
      <c r="BY105" s="505"/>
      <c r="BZ105" s="505"/>
    </row>
    <row r="106" spans="1:78" s="474" customFormat="1" ht="12.75" customHeight="1" x14ac:dyDescent="0.35">
      <c r="A106" s="466" t="s">
        <v>1191</v>
      </c>
      <c r="B106" s="467"/>
      <c r="C106" s="468"/>
      <c r="D106" s="467"/>
      <c r="E106" s="469"/>
      <c r="F106" s="470"/>
      <c r="G106" s="471"/>
      <c r="H106" s="472">
        <f>H96+H105</f>
        <v>80000</v>
      </c>
      <c r="I106" s="467"/>
      <c r="J106" s="473">
        <f>H106-I106</f>
        <v>80000</v>
      </c>
      <c r="K106" s="452"/>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K106" s="505"/>
      <c r="AL106" s="505"/>
      <c r="AM106" s="505"/>
      <c r="AN106" s="505"/>
      <c r="AO106" s="505"/>
      <c r="AP106" s="505"/>
      <c r="AQ106" s="505"/>
      <c r="AR106" s="505"/>
      <c r="AS106" s="505"/>
      <c r="AT106" s="505"/>
      <c r="AU106" s="505"/>
      <c r="AV106" s="505"/>
      <c r="AW106" s="505"/>
      <c r="AX106" s="505"/>
      <c r="AY106" s="505"/>
      <c r="AZ106" s="505"/>
      <c r="BA106" s="505"/>
      <c r="BB106" s="505"/>
      <c r="BC106" s="505"/>
      <c r="BD106" s="505"/>
      <c r="BE106" s="505"/>
      <c r="BF106" s="505"/>
      <c r="BG106" s="505"/>
      <c r="BH106" s="505"/>
      <c r="BI106" s="505"/>
      <c r="BJ106" s="505"/>
      <c r="BK106" s="505"/>
      <c r="BL106" s="505"/>
      <c r="BM106" s="505"/>
      <c r="BN106" s="505"/>
      <c r="BO106" s="505"/>
      <c r="BP106" s="505"/>
      <c r="BQ106" s="505"/>
      <c r="BR106" s="505"/>
      <c r="BS106" s="505"/>
      <c r="BT106" s="505"/>
      <c r="BU106" s="505"/>
      <c r="BV106" s="505"/>
      <c r="BW106" s="505"/>
      <c r="BX106" s="505"/>
      <c r="BY106" s="505"/>
      <c r="BZ106" s="505"/>
    </row>
    <row r="107" spans="1:78" s="444" customFormat="1" ht="19.5" customHeight="1" x14ac:dyDescent="0.35">
      <c r="A107" s="475" t="s">
        <v>1192</v>
      </c>
      <c r="B107" s="438"/>
      <c r="C107" s="439"/>
      <c r="D107" s="438"/>
      <c r="E107" s="438"/>
      <c r="F107" s="440"/>
      <c r="G107" s="441"/>
      <c r="H107" s="438"/>
      <c r="I107" s="438"/>
      <c r="J107" s="442"/>
      <c r="K107" s="443"/>
      <c r="L107" s="434"/>
      <c r="M107" s="434"/>
      <c r="N107" s="424"/>
      <c r="O107" s="424"/>
      <c r="P107" s="434"/>
      <c r="Q107" s="434"/>
      <c r="R107" s="434"/>
      <c r="S107" s="435"/>
      <c r="T107" s="434"/>
      <c r="U107" s="434"/>
      <c r="V107" s="434"/>
      <c r="W107" s="425"/>
      <c r="X107" s="425"/>
      <c r="Y107" s="425"/>
      <c r="Z107" s="425"/>
      <c r="AA107" s="425"/>
      <c r="AB107" s="425"/>
      <c r="AC107" s="425"/>
      <c r="AD107" s="425"/>
      <c r="AE107" s="425"/>
      <c r="AF107" s="425"/>
      <c r="AG107" s="425"/>
      <c r="AH107" s="425"/>
      <c r="AI107" s="425"/>
      <c r="AJ107" s="425"/>
      <c r="AK107" s="425"/>
      <c r="AL107" s="425"/>
      <c r="AM107" s="425"/>
      <c r="AN107" s="425"/>
      <c r="AO107" s="425"/>
      <c r="AP107" s="425"/>
      <c r="AQ107" s="425"/>
      <c r="AR107" s="425"/>
      <c r="AS107" s="425"/>
      <c r="AT107" s="425"/>
      <c r="AU107" s="425"/>
      <c r="AV107" s="425"/>
      <c r="AW107" s="425"/>
      <c r="AX107" s="425"/>
      <c r="AY107" s="425"/>
      <c r="AZ107" s="425"/>
      <c r="BA107" s="425"/>
      <c r="BB107" s="425"/>
      <c r="BC107" s="424"/>
      <c r="BD107" s="424"/>
      <c r="BE107" s="424"/>
      <c r="BF107" s="424"/>
      <c r="BG107" s="397"/>
    </row>
    <row r="108" spans="1:78" s="474" customFormat="1" ht="12.75" customHeight="1" x14ac:dyDescent="0.35">
      <c r="A108" s="445" t="s">
        <v>1188</v>
      </c>
      <c r="B108" s="467"/>
      <c r="C108" s="467"/>
      <c r="D108" s="467"/>
      <c r="E108" s="469"/>
      <c r="F108" s="470"/>
      <c r="G108" s="471"/>
      <c r="H108" s="472"/>
      <c r="I108" s="467"/>
      <c r="J108" s="473"/>
      <c r="K108" s="452"/>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5"/>
      <c r="AY108" s="505"/>
      <c r="AZ108" s="505"/>
      <c r="BA108" s="505"/>
      <c r="BB108" s="505"/>
      <c r="BC108" s="505"/>
      <c r="BD108" s="505"/>
      <c r="BE108" s="505"/>
      <c r="BF108" s="505"/>
      <c r="BG108" s="505"/>
      <c r="BH108" s="505"/>
      <c r="BI108" s="505"/>
      <c r="BJ108" s="505"/>
      <c r="BK108" s="505"/>
      <c r="BL108" s="505"/>
      <c r="BM108" s="505"/>
      <c r="BN108" s="505"/>
      <c r="BO108" s="505"/>
      <c r="BP108" s="505"/>
      <c r="BQ108" s="505"/>
      <c r="BR108" s="505"/>
      <c r="BS108" s="505"/>
      <c r="BT108" s="505"/>
      <c r="BU108" s="505"/>
      <c r="BV108" s="505"/>
      <c r="BW108" s="505"/>
      <c r="BX108" s="505"/>
      <c r="BY108" s="505"/>
      <c r="BZ108" s="505"/>
    </row>
    <row r="109" spans="1:78" s="474" customFormat="1" ht="12.75" customHeight="1" x14ac:dyDescent="0.35">
      <c r="A109" s="445" t="s">
        <v>1148</v>
      </c>
      <c r="B109" s="467"/>
      <c r="C109" s="467"/>
      <c r="D109" s="467"/>
      <c r="E109" s="469"/>
      <c r="F109" s="470"/>
      <c r="G109" s="471"/>
      <c r="H109" s="472"/>
      <c r="I109" s="467"/>
      <c r="J109" s="473"/>
      <c r="K109" s="452"/>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5"/>
      <c r="AY109" s="505"/>
      <c r="AZ109" s="505"/>
      <c r="BA109" s="505"/>
      <c r="BB109" s="505"/>
      <c r="BC109" s="505"/>
      <c r="BD109" s="505"/>
      <c r="BE109" s="505"/>
      <c r="BF109" s="505"/>
      <c r="BG109" s="505"/>
      <c r="BH109" s="505"/>
      <c r="BI109" s="505"/>
      <c r="BJ109" s="505"/>
      <c r="BK109" s="505"/>
      <c r="BL109" s="505"/>
      <c r="BM109" s="505"/>
      <c r="BN109" s="505"/>
      <c r="BO109" s="505"/>
      <c r="BP109" s="505"/>
      <c r="BQ109" s="505"/>
      <c r="BR109" s="505"/>
      <c r="BS109" s="505"/>
      <c r="BT109" s="505"/>
      <c r="BU109" s="505"/>
      <c r="BV109" s="505"/>
      <c r="BW109" s="505"/>
      <c r="BX109" s="505"/>
      <c r="BY109" s="505"/>
      <c r="BZ109" s="505"/>
    </row>
    <row r="110" spans="1:78" s="474" customFormat="1" ht="12.75" customHeight="1" x14ac:dyDescent="0.35">
      <c r="A110" s="445" t="s">
        <v>1149</v>
      </c>
      <c r="B110" s="467"/>
      <c r="C110" s="467"/>
      <c r="D110" s="467"/>
      <c r="E110" s="469"/>
      <c r="F110" s="470"/>
      <c r="G110" s="471"/>
      <c r="H110" s="472"/>
      <c r="I110" s="467"/>
      <c r="J110" s="473"/>
      <c r="K110" s="452"/>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505"/>
      <c r="AZ110" s="505"/>
      <c r="BA110" s="505"/>
      <c r="BB110" s="505"/>
      <c r="BC110" s="505"/>
      <c r="BD110" s="505"/>
      <c r="BE110" s="505"/>
      <c r="BF110" s="505"/>
      <c r="BG110" s="505"/>
      <c r="BH110" s="505"/>
      <c r="BI110" s="505"/>
      <c r="BJ110" s="505"/>
      <c r="BK110" s="505"/>
      <c r="BL110" s="505"/>
      <c r="BM110" s="505"/>
      <c r="BN110" s="505"/>
      <c r="BO110" s="505"/>
      <c r="BP110" s="505"/>
      <c r="BQ110" s="505"/>
      <c r="BR110" s="505"/>
      <c r="BS110" s="505"/>
      <c r="BT110" s="505"/>
      <c r="BU110" s="505"/>
      <c r="BV110" s="505"/>
      <c r="BW110" s="505"/>
      <c r="BX110" s="505"/>
      <c r="BY110" s="505"/>
      <c r="BZ110" s="505"/>
    </row>
    <row r="111" spans="1:78" s="474" customFormat="1" ht="12.75" customHeight="1" x14ac:dyDescent="0.35">
      <c r="A111" s="445" t="s">
        <v>1189</v>
      </c>
      <c r="B111" s="467"/>
      <c r="C111" s="467"/>
      <c r="D111" s="467"/>
      <c r="E111" s="469"/>
      <c r="F111" s="470"/>
      <c r="G111" s="471"/>
      <c r="H111" s="472"/>
      <c r="I111" s="467"/>
      <c r="J111" s="473"/>
      <c r="K111" s="452"/>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c r="BB111" s="505"/>
      <c r="BC111" s="505"/>
      <c r="BD111" s="505"/>
      <c r="BE111" s="505"/>
      <c r="BF111" s="505"/>
      <c r="BG111" s="505"/>
      <c r="BH111" s="505"/>
      <c r="BI111" s="505"/>
      <c r="BJ111" s="505"/>
      <c r="BK111" s="505"/>
      <c r="BL111" s="505"/>
      <c r="BM111" s="505"/>
      <c r="BN111" s="505"/>
      <c r="BO111" s="505"/>
      <c r="BP111" s="505"/>
      <c r="BQ111" s="505"/>
      <c r="BR111" s="505"/>
      <c r="BS111" s="505"/>
      <c r="BT111" s="505"/>
      <c r="BU111" s="505"/>
      <c r="BV111" s="505"/>
      <c r="BW111" s="505"/>
      <c r="BX111" s="505"/>
      <c r="BY111" s="505"/>
      <c r="BZ111" s="505"/>
    </row>
    <row r="112" spans="1:78" s="474" customFormat="1" ht="12.75" customHeight="1" x14ac:dyDescent="0.35">
      <c r="A112" s="445" t="s">
        <v>1151</v>
      </c>
      <c r="B112" s="467"/>
      <c r="C112" s="467"/>
      <c r="D112" s="467"/>
      <c r="E112" s="469"/>
      <c r="F112" s="470"/>
      <c r="G112" s="471"/>
      <c r="H112" s="472"/>
      <c r="I112" s="467"/>
      <c r="J112" s="473"/>
      <c r="K112" s="452"/>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c r="BB112" s="505"/>
      <c r="BC112" s="505"/>
      <c r="BD112" s="505"/>
      <c r="BE112" s="505"/>
      <c r="BF112" s="505"/>
      <c r="BG112" s="505"/>
      <c r="BH112" s="505"/>
      <c r="BI112" s="505"/>
      <c r="BJ112" s="505"/>
      <c r="BK112" s="505"/>
      <c r="BL112" s="505"/>
      <c r="BM112" s="505"/>
      <c r="BN112" s="505"/>
      <c r="BO112" s="505"/>
      <c r="BP112" s="505"/>
      <c r="BQ112" s="505"/>
      <c r="BR112" s="505"/>
      <c r="BS112" s="505"/>
      <c r="BT112" s="505"/>
      <c r="BU112" s="505"/>
      <c r="BV112" s="505"/>
      <c r="BW112" s="505"/>
      <c r="BX112" s="505"/>
      <c r="BY112" s="505"/>
      <c r="BZ112" s="505"/>
    </row>
    <row r="113" spans="1:78" s="474" customFormat="1" ht="12.75" customHeight="1" x14ac:dyDescent="0.35">
      <c r="A113" s="485" t="s">
        <v>1152</v>
      </c>
      <c r="B113" s="467"/>
      <c r="C113" s="467"/>
      <c r="D113" s="467"/>
      <c r="E113" s="469"/>
      <c r="F113" s="470"/>
      <c r="G113" s="471"/>
      <c r="H113" s="472"/>
      <c r="I113" s="467"/>
      <c r="J113" s="473"/>
      <c r="K113" s="452"/>
      <c r="L113" s="505"/>
      <c r="M113" s="505"/>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5"/>
      <c r="AY113" s="505"/>
      <c r="AZ113" s="505"/>
      <c r="BA113" s="505"/>
      <c r="BB113" s="505"/>
      <c r="BC113" s="505"/>
      <c r="BD113" s="505"/>
      <c r="BE113" s="505"/>
      <c r="BF113" s="505"/>
      <c r="BG113" s="505"/>
      <c r="BH113" s="505"/>
      <c r="BI113" s="505"/>
      <c r="BJ113" s="505"/>
      <c r="BK113" s="505"/>
      <c r="BL113" s="505"/>
      <c r="BM113" s="505"/>
      <c r="BN113" s="505"/>
      <c r="BO113" s="505"/>
      <c r="BP113" s="505"/>
      <c r="BQ113" s="505"/>
      <c r="BR113" s="505"/>
      <c r="BS113" s="505"/>
      <c r="BT113" s="505"/>
      <c r="BU113" s="505"/>
      <c r="BV113" s="505"/>
      <c r="BW113" s="505"/>
      <c r="BX113" s="505"/>
      <c r="BY113" s="505"/>
      <c r="BZ113" s="505"/>
    </row>
    <row r="114" spans="1:78" ht="12.75" customHeight="1" x14ac:dyDescent="0.35">
      <c r="A114" s="458" t="s">
        <v>1139</v>
      </c>
      <c r="B114" s="459">
        <v>50000</v>
      </c>
      <c r="C114" s="460" t="s">
        <v>1140</v>
      </c>
      <c r="D114" s="459">
        <v>1</v>
      </c>
      <c r="E114" s="459">
        <f>D114*B114</f>
        <v>50000</v>
      </c>
      <c r="F114" s="461" t="s">
        <v>1141</v>
      </c>
      <c r="G114" s="462">
        <v>1</v>
      </c>
      <c r="H114" s="459">
        <f>G114*E114</f>
        <v>50000</v>
      </c>
      <c r="I114" s="459">
        <v>0</v>
      </c>
      <c r="J114" s="459">
        <f>H114-I114</f>
        <v>50000</v>
      </c>
      <c r="K114" s="452"/>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4"/>
      <c r="BR114" s="424"/>
      <c r="BS114" s="424"/>
      <c r="BT114" s="424"/>
      <c r="BU114" s="424"/>
      <c r="BV114" s="424"/>
      <c r="BW114" s="424"/>
      <c r="BX114" s="424"/>
      <c r="BY114" s="424"/>
      <c r="BZ114" s="424"/>
    </row>
    <row r="115" spans="1:78" s="474" customFormat="1" ht="12.75" customHeight="1" x14ac:dyDescent="0.35">
      <c r="A115" s="466" t="s">
        <v>1193</v>
      </c>
      <c r="B115" s="467"/>
      <c r="C115" s="468"/>
      <c r="D115" s="467"/>
      <c r="E115" s="469"/>
      <c r="F115" s="470"/>
      <c r="G115" s="471"/>
      <c r="H115" s="472">
        <f>H114</f>
        <v>50000</v>
      </c>
      <c r="I115" s="467"/>
      <c r="J115" s="473">
        <f>H115-I115</f>
        <v>50000</v>
      </c>
      <c r="K115" s="452"/>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5"/>
      <c r="AK115" s="505"/>
      <c r="AL115" s="505"/>
      <c r="AM115" s="505"/>
      <c r="AN115" s="505"/>
      <c r="AO115" s="505"/>
      <c r="AP115" s="505"/>
      <c r="AQ115" s="505"/>
      <c r="AR115" s="505"/>
      <c r="AS115" s="505"/>
      <c r="AT115" s="505"/>
      <c r="AU115" s="505"/>
      <c r="AV115" s="505"/>
      <c r="AW115" s="505"/>
      <c r="AX115" s="505"/>
      <c r="AY115" s="505"/>
      <c r="AZ115" s="505"/>
      <c r="BA115" s="505"/>
      <c r="BB115" s="505"/>
      <c r="BC115" s="505"/>
      <c r="BD115" s="505"/>
      <c r="BE115" s="505"/>
      <c r="BF115" s="505"/>
      <c r="BG115" s="505"/>
      <c r="BH115" s="505"/>
      <c r="BI115" s="505"/>
      <c r="BJ115" s="505"/>
      <c r="BK115" s="505"/>
      <c r="BL115" s="505"/>
      <c r="BM115" s="505"/>
      <c r="BN115" s="505"/>
      <c r="BO115" s="505"/>
      <c r="BP115" s="505"/>
      <c r="BQ115" s="505"/>
      <c r="BR115" s="505"/>
      <c r="BS115" s="505"/>
      <c r="BT115" s="505"/>
      <c r="BU115" s="505"/>
      <c r="BV115" s="505"/>
      <c r="BW115" s="505"/>
      <c r="BX115" s="505"/>
      <c r="BY115" s="505"/>
      <c r="BZ115" s="505"/>
    </row>
    <row r="116" spans="1:78" s="474" customFormat="1" ht="12.75" customHeight="1" thickBot="1" x14ac:dyDescent="0.4">
      <c r="A116" s="507" t="s">
        <v>1194</v>
      </c>
      <c r="B116" s="508"/>
      <c r="C116" s="509"/>
      <c r="D116" s="508"/>
      <c r="E116" s="508"/>
      <c r="F116" s="510"/>
      <c r="G116" s="511"/>
      <c r="H116" s="508">
        <f>SUM(H106+H86+H74+H63+H43+H23+H115)</f>
        <v>569994.27</v>
      </c>
      <c r="I116" s="508">
        <f>SUM(I106+I86+I74+I63+I43+I23)</f>
        <v>0</v>
      </c>
      <c r="J116" s="508">
        <f>H116-I116</f>
        <v>569994.27</v>
      </c>
      <c r="K116" s="452"/>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5"/>
      <c r="AY116" s="505"/>
      <c r="AZ116" s="505"/>
      <c r="BA116" s="505"/>
      <c r="BB116" s="505"/>
      <c r="BC116" s="505"/>
      <c r="BD116" s="505"/>
      <c r="BE116" s="505"/>
      <c r="BF116" s="505"/>
      <c r="BG116" s="505"/>
      <c r="BH116" s="505"/>
      <c r="BI116" s="505"/>
      <c r="BJ116" s="505"/>
      <c r="BK116" s="505"/>
      <c r="BL116" s="505"/>
      <c r="BM116" s="505"/>
      <c r="BN116" s="505"/>
      <c r="BO116" s="505"/>
      <c r="BP116" s="505"/>
      <c r="BQ116" s="505"/>
      <c r="BR116" s="505"/>
      <c r="BS116" s="505"/>
      <c r="BT116" s="505"/>
      <c r="BU116" s="505"/>
      <c r="BV116" s="505"/>
      <c r="BW116" s="505"/>
      <c r="BX116" s="505"/>
      <c r="BY116" s="505"/>
      <c r="BZ116" s="505"/>
    </row>
    <row r="117" spans="1:78" s="519" customFormat="1" ht="12.75" customHeight="1" thickBot="1" x14ac:dyDescent="0.4">
      <c r="A117" s="512" t="s">
        <v>1195</v>
      </c>
      <c r="B117" s="513"/>
      <c r="C117" s="514"/>
      <c r="D117" s="513"/>
      <c r="E117" s="513"/>
      <c r="F117" s="515"/>
      <c r="G117" s="516"/>
      <c r="H117" s="513"/>
      <c r="I117" s="517"/>
      <c r="J117" s="517">
        <f>0.085*J116</f>
        <v>48449.512950000004</v>
      </c>
      <c r="K117" s="518"/>
      <c r="BH117" s="520"/>
    </row>
    <row r="118" spans="1:78" s="474" customFormat="1" ht="12.75" customHeight="1" thickBot="1" x14ac:dyDescent="0.4">
      <c r="A118" s="521"/>
      <c r="B118" s="522"/>
      <c r="C118" s="523"/>
      <c r="D118" s="522"/>
      <c r="E118" s="522"/>
      <c r="F118" s="524"/>
      <c r="G118" s="525"/>
      <c r="H118" s="522"/>
      <c r="I118" s="522"/>
      <c r="J118" s="526"/>
      <c r="K118" s="452"/>
      <c r="L118" s="505"/>
      <c r="M118" s="505"/>
      <c r="N118" s="505"/>
      <c r="O118" s="505"/>
      <c r="P118" s="505"/>
      <c r="Q118" s="505"/>
      <c r="R118" s="505"/>
      <c r="S118" s="505"/>
      <c r="T118" s="505"/>
      <c r="U118" s="505"/>
      <c r="V118" s="505"/>
      <c r="W118" s="505"/>
      <c r="X118" s="505"/>
      <c r="Y118" s="505"/>
      <c r="Z118" s="505"/>
      <c r="AA118" s="505"/>
      <c r="AB118" s="505"/>
      <c r="AC118" s="505"/>
      <c r="AD118" s="505"/>
      <c r="AE118" s="505"/>
      <c r="AF118" s="505"/>
      <c r="AG118" s="505"/>
      <c r="AH118" s="505"/>
      <c r="AI118" s="505"/>
      <c r="AJ118" s="505"/>
      <c r="AK118" s="505"/>
      <c r="AL118" s="505"/>
      <c r="AM118" s="505"/>
      <c r="AN118" s="505"/>
      <c r="AO118" s="505"/>
      <c r="AP118" s="505"/>
      <c r="AQ118" s="505"/>
      <c r="AR118" s="505"/>
      <c r="AS118" s="505"/>
      <c r="AT118" s="505"/>
      <c r="AU118" s="505"/>
      <c r="AV118" s="505"/>
      <c r="AW118" s="505"/>
      <c r="AX118" s="505"/>
      <c r="AY118" s="505"/>
      <c r="AZ118" s="505"/>
      <c r="BA118" s="505"/>
      <c r="BB118" s="505"/>
      <c r="BC118" s="505"/>
      <c r="BD118" s="505"/>
      <c r="BE118" s="505"/>
      <c r="BF118" s="505"/>
      <c r="BG118" s="505"/>
      <c r="BH118" s="505"/>
      <c r="BI118" s="505"/>
      <c r="BJ118" s="505"/>
      <c r="BK118" s="505"/>
      <c r="BL118" s="505"/>
      <c r="BM118" s="505"/>
      <c r="BN118" s="505"/>
      <c r="BO118" s="505"/>
      <c r="BP118" s="505"/>
      <c r="BQ118" s="505"/>
      <c r="BR118" s="505"/>
      <c r="BS118" s="505"/>
      <c r="BT118" s="505"/>
      <c r="BU118" s="505"/>
      <c r="BV118" s="505"/>
      <c r="BW118" s="505"/>
      <c r="BX118" s="505"/>
      <c r="BY118" s="505"/>
      <c r="BZ118" s="505"/>
    </row>
    <row r="119" spans="1:78" s="474" customFormat="1" ht="12.75" customHeight="1" thickBot="1" x14ac:dyDescent="0.4">
      <c r="A119" s="527" t="s">
        <v>1196</v>
      </c>
      <c r="B119" s="528"/>
      <c r="C119" s="529"/>
      <c r="D119" s="528"/>
      <c r="E119" s="528"/>
      <c r="F119" s="530"/>
      <c r="G119" s="528"/>
      <c r="H119" s="531">
        <f>H116</f>
        <v>569994.27</v>
      </c>
      <c r="I119" s="531">
        <f>+I116</f>
        <v>0</v>
      </c>
      <c r="J119" s="531">
        <f>J116+J117</f>
        <v>618443.78295000002</v>
      </c>
      <c r="K119" s="452"/>
      <c r="L119" s="505"/>
      <c r="M119" s="505"/>
      <c r="N119" s="505"/>
      <c r="O119" s="505"/>
      <c r="P119" s="505"/>
      <c r="Q119" s="505"/>
      <c r="R119" s="505"/>
      <c r="S119" s="505"/>
      <c r="T119" s="505"/>
      <c r="U119" s="505"/>
      <c r="V119" s="505"/>
      <c r="W119" s="505"/>
      <c r="X119" s="505"/>
      <c r="Y119" s="505"/>
      <c r="Z119" s="505"/>
      <c r="AA119" s="505"/>
      <c r="AB119" s="505"/>
      <c r="AC119" s="505"/>
      <c r="AD119" s="505"/>
      <c r="AE119" s="505"/>
      <c r="AF119" s="505"/>
      <c r="AG119" s="505"/>
      <c r="AH119" s="505"/>
      <c r="AI119" s="505"/>
      <c r="AJ119" s="505"/>
      <c r="AK119" s="505"/>
      <c r="AL119" s="505"/>
      <c r="AM119" s="505"/>
      <c r="AN119" s="505"/>
      <c r="AO119" s="505"/>
      <c r="AP119" s="505"/>
      <c r="AQ119" s="505"/>
      <c r="AR119" s="505"/>
      <c r="AS119" s="505"/>
      <c r="AT119" s="505"/>
      <c r="AU119" s="505"/>
      <c r="AV119" s="505"/>
      <c r="AW119" s="505"/>
      <c r="AX119" s="505"/>
      <c r="AY119" s="505"/>
      <c r="AZ119" s="505"/>
      <c r="BA119" s="505"/>
      <c r="BB119" s="505"/>
      <c r="BC119" s="505"/>
      <c r="BD119" s="505"/>
      <c r="BE119" s="505"/>
      <c r="BF119" s="505"/>
      <c r="BG119" s="505"/>
      <c r="BH119" s="505"/>
      <c r="BI119" s="505"/>
      <c r="BJ119" s="505"/>
      <c r="BK119" s="505"/>
      <c r="BL119" s="505"/>
      <c r="BM119" s="505"/>
      <c r="BN119" s="505"/>
      <c r="BO119" s="505"/>
      <c r="BP119" s="505"/>
      <c r="BQ119" s="505"/>
      <c r="BR119" s="505"/>
      <c r="BS119" s="505"/>
      <c r="BT119" s="505"/>
      <c r="BU119" s="505"/>
      <c r="BV119" s="505"/>
      <c r="BW119" s="505"/>
      <c r="BX119" s="505"/>
      <c r="BY119" s="505"/>
      <c r="BZ119" s="505"/>
    </row>
    <row r="120" spans="1:78" s="474" customFormat="1" ht="12.75" customHeight="1" thickBot="1" x14ac:dyDescent="0.4">
      <c r="A120" s="532"/>
      <c r="B120" s="533"/>
      <c r="C120" s="523"/>
      <c r="D120" s="533"/>
      <c r="E120" s="533"/>
      <c r="F120" s="534"/>
      <c r="G120" s="535"/>
      <c r="H120" s="533"/>
      <c r="I120" s="533"/>
      <c r="J120" s="533"/>
      <c r="K120" s="452"/>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5"/>
      <c r="AK120" s="505"/>
      <c r="AL120" s="505"/>
      <c r="AM120" s="505"/>
      <c r="AN120" s="505"/>
      <c r="AO120" s="505"/>
      <c r="AP120" s="505"/>
      <c r="AQ120" s="505"/>
      <c r="AR120" s="505"/>
      <c r="AS120" s="505"/>
      <c r="AT120" s="505"/>
      <c r="AU120" s="505"/>
      <c r="AV120" s="505"/>
      <c r="AW120" s="505"/>
      <c r="AX120" s="505"/>
      <c r="AY120" s="505"/>
      <c r="AZ120" s="505"/>
      <c r="BA120" s="505"/>
      <c r="BB120" s="505"/>
      <c r="BC120" s="505"/>
      <c r="BD120" s="505"/>
      <c r="BE120" s="505"/>
      <c r="BF120" s="505"/>
      <c r="BG120" s="505"/>
      <c r="BH120" s="505"/>
      <c r="BI120" s="505"/>
      <c r="BJ120" s="505"/>
      <c r="BK120" s="505"/>
      <c r="BL120" s="505"/>
      <c r="BM120" s="505"/>
      <c r="BN120" s="505"/>
      <c r="BO120" s="505"/>
      <c r="BP120" s="505"/>
      <c r="BQ120" s="505"/>
      <c r="BR120" s="505"/>
      <c r="BS120" s="505"/>
      <c r="BT120" s="505"/>
      <c r="BU120" s="505"/>
      <c r="BV120" s="505"/>
      <c r="BW120" s="505"/>
      <c r="BX120" s="505"/>
      <c r="BY120" s="505"/>
      <c r="BZ120" s="505"/>
    </row>
    <row r="121" spans="1:78" ht="15.5" thickBot="1" x14ac:dyDescent="0.4">
      <c r="A121" s="1661" t="s">
        <v>1197</v>
      </c>
      <c r="B121" s="1662"/>
      <c r="C121" s="1662"/>
      <c r="D121" s="1662"/>
      <c r="E121" s="1662"/>
      <c r="F121" s="1662"/>
      <c r="G121" s="1662"/>
      <c r="H121" s="1663">
        <f>I119/J119</f>
        <v>0</v>
      </c>
      <c r="I121" s="1663"/>
      <c r="J121" s="1663"/>
      <c r="K121" s="452"/>
    </row>
    <row r="122" spans="1:78" x14ac:dyDescent="0.35">
      <c r="A122" s="536"/>
      <c r="B122" s="536"/>
      <c r="C122" s="537"/>
      <c r="D122" s="536"/>
      <c r="E122" s="536"/>
      <c r="F122" s="538"/>
      <c r="G122" s="536"/>
      <c r="H122" s="536"/>
      <c r="I122" s="536"/>
      <c r="J122" s="536"/>
    </row>
    <row r="123" spans="1:78" s="539" customFormat="1" ht="15.5" x14ac:dyDescent="0.35">
      <c r="A123" s="536"/>
      <c r="B123" s="536"/>
      <c r="C123" s="537"/>
      <c r="D123" s="536"/>
      <c r="E123" s="536"/>
      <c r="F123" s="538"/>
      <c r="G123" s="536"/>
      <c r="H123" s="536"/>
      <c r="I123" s="536"/>
      <c r="J123" s="536"/>
      <c r="K123" s="452"/>
    </row>
    <row r="124" spans="1:78" x14ac:dyDescent="0.35">
      <c r="A124" s="536"/>
      <c r="B124" s="536"/>
      <c r="C124" s="537"/>
      <c r="D124" s="536"/>
      <c r="E124" s="536"/>
      <c r="F124" s="538"/>
      <c r="G124" s="536"/>
      <c r="H124" s="540"/>
      <c r="I124" s="536"/>
      <c r="J124" s="536"/>
    </row>
    <row r="125" spans="1:78" s="539" customFormat="1" ht="15" customHeight="1" x14ac:dyDescent="0.35">
      <c r="A125" s="536"/>
      <c r="B125" s="536"/>
      <c r="C125" s="537"/>
      <c r="D125" s="536"/>
      <c r="E125" s="536"/>
      <c r="F125" s="538"/>
      <c r="G125" s="536"/>
      <c r="H125" s="541"/>
      <c r="I125" s="536"/>
      <c r="J125" s="536"/>
      <c r="K125" s="452"/>
    </row>
    <row r="126" spans="1:78" x14ac:dyDescent="0.35">
      <c r="K126" s="536"/>
    </row>
    <row r="127" spans="1:78" x14ac:dyDescent="0.35">
      <c r="K127" s="536"/>
    </row>
    <row r="128" spans="1:78" x14ac:dyDescent="0.35">
      <c r="K128" s="536"/>
    </row>
    <row r="129" spans="1:11" s="463" customFormat="1" x14ac:dyDescent="0.35">
      <c r="A129" s="532"/>
      <c r="B129" s="533"/>
      <c r="C129" s="523"/>
      <c r="D129" s="533"/>
      <c r="E129" s="533"/>
      <c r="F129" s="534"/>
      <c r="G129" s="535"/>
      <c r="H129" s="533"/>
      <c r="I129" s="533"/>
      <c r="J129" s="533"/>
      <c r="K129" s="536"/>
    </row>
  </sheetData>
  <mergeCells count="10">
    <mergeCell ref="L9:O9"/>
    <mergeCell ref="A11:J11"/>
    <mergeCell ref="A121:G121"/>
    <mergeCell ref="H121:J121"/>
    <mergeCell ref="A1:J1"/>
    <mergeCell ref="A3:J3"/>
    <mergeCell ref="A4:J4"/>
    <mergeCell ref="A5:J5"/>
    <mergeCell ref="A6:J6"/>
    <mergeCell ref="A7:J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71"/>
  <sheetViews>
    <sheetView workbookViewId="0">
      <selection sqref="A1:XFD1048576"/>
    </sheetView>
  </sheetViews>
  <sheetFormatPr defaultColWidth="8.81640625" defaultRowHeight="12.5" x14ac:dyDescent="0.35"/>
  <cols>
    <col min="1" max="1" width="71.7265625" style="736" customWidth="1"/>
    <col min="2" max="2" width="11" style="677" customWidth="1"/>
    <col min="3" max="3" width="9.26953125" style="727" customWidth="1"/>
    <col min="4" max="4" width="10.7265625" style="677" customWidth="1"/>
    <col min="5" max="5" width="12.54296875" style="677" customWidth="1"/>
    <col min="6" max="6" width="18.1796875" style="737" customWidth="1"/>
    <col min="7" max="7" width="10.453125" style="738" customWidth="1"/>
    <col min="8" max="8" width="16.453125" style="677" customWidth="1"/>
    <col min="9" max="9" width="14.26953125" style="677" customWidth="1"/>
    <col min="10" max="10" width="20.26953125" style="677" customWidth="1"/>
    <col min="11" max="11" width="1" style="677" customWidth="1"/>
    <col min="12" max="13" width="4.81640625" style="614" customWidth="1"/>
    <col min="14" max="14" width="6.54296875" style="614" customWidth="1"/>
    <col min="15" max="15" width="5.7265625" style="614" customWidth="1"/>
    <col min="16" max="16" width="4.54296875" style="614" customWidth="1"/>
    <col min="17" max="17" width="6" style="614" customWidth="1"/>
    <col min="18" max="18" width="4.7265625" style="614" customWidth="1"/>
    <col min="19" max="19" width="7" style="614" customWidth="1"/>
    <col min="20" max="20" width="6.1796875" style="614" customWidth="1"/>
    <col min="21" max="21" width="7.7265625" style="614" customWidth="1"/>
    <col min="22" max="256" width="8.81640625" style="614"/>
    <col min="257" max="257" width="71.7265625" style="614" customWidth="1"/>
    <col min="258" max="258" width="11" style="614" customWidth="1"/>
    <col min="259" max="259" width="9.26953125" style="614" customWidth="1"/>
    <col min="260" max="260" width="10.7265625" style="614" customWidth="1"/>
    <col min="261" max="261" width="12.54296875" style="614" customWidth="1"/>
    <col min="262" max="262" width="18.1796875" style="614" customWidth="1"/>
    <col min="263" max="263" width="10.453125" style="614" customWidth="1"/>
    <col min="264" max="264" width="16.453125" style="614" customWidth="1"/>
    <col min="265" max="265" width="14.26953125" style="614" customWidth="1"/>
    <col min="266" max="266" width="20.26953125" style="614" customWidth="1"/>
    <col min="267" max="267" width="1" style="614" customWidth="1"/>
    <col min="268" max="269" width="4.81640625" style="614" customWidth="1"/>
    <col min="270" max="270" width="6.54296875" style="614" customWidth="1"/>
    <col min="271" max="271" width="5.7265625" style="614" customWidth="1"/>
    <col min="272" max="272" width="4.54296875" style="614" customWidth="1"/>
    <col min="273" max="273" width="6" style="614" customWidth="1"/>
    <col min="274" max="274" width="4.7265625" style="614" customWidth="1"/>
    <col min="275" max="275" width="7" style="614" customWidth="1"/>
    <col min="276" max="276" width="6.1796875" style="614" customWidth="1"/>
    <col min="277" max="277" width="7.7265625" style="614" customWidth="1"/>
    <col min="278" max="512" width="8.81640625" style="614"/>
    <col min="513" max="513" width="71.7265625" style="614" customWidth="1"/>
    <col min="514" max="514" width="11" style="614" customWidth="1"/>
    <col min="515" max="515" width="9.26953125" style="614" customWidth="1"/>
    <col min="516" max="516" width="10.7265625" style="614" customWidth="1"/>
    <col min="517" max="517" width="12.54296875" style="614" customWidth="1"/>
    <col min="518" max="518" width="18.1796875" style="614" customWidth="1"/>
    <col min="519" max="519" width="10.453125" style="614" customWidth="1"/>
    <col min="520" max="520" width="16.453125" style="614" customWidth="1"/>
    <col min="521" max="521" width="14.26953125" style="614" customWidth="1"/>
    <col min="522" max="522" width="20.26953125" style="614" customWidth="1"/>
    <col min="523" max="523" width="1" style="614" customWidth="1"/>
    <col min="524" max="525" width="4.81640625" style="614" customWidth="1"/>
    <col min="526" max="526" width="6.54296875" style="614" customWidth="1"/>
    <col min="527" max="527" width="5.7265625" style="614" customWidth="1"/>
    <col min="528" max="528" width="4.54296875" style="614" customWidth="1"/>
    <col min="529" max="529" width="6" style="614" customWidth="1"/>
    <col min="530" max="530" width="4.7265625" style="614" customWidth="1"/>
    <col min="531" max="531" width="7" style="614" customWidth="1"/>
    <col min="532" max="532" width="6.1796875" style="614" customWidth="1"/>
    <col min="533" max="533" width="7.7265625" style="614" customWidth="1"/>
    <col min="534" max="768" width="8.81640625" style="614"/>
    <col min="769" max="769" width="71.7265625" style="614" customWidth="1"/>
    <col min="770" max="770" width="11" style="614" customWidth="1"/>
    <col min="771" max="771" width="9.26953125" style="614" customWidth="1"/>
    <col min="772" max="772" width="10.7265625" style="614" customWidth="1"/>
    <col min="773" max="773" width="12.54296875" style="614" customWidth="1"/>
    <col min="774" max="774" width="18.1796875" style="614" customWidth="1"/>
    <col min="775" max="775" width="10.453125" style="614" customWidth="1"/>
    <col min="776" max="776" width="16.453125" style="614" customWidth="1"/>
    <col min="777" max="777" width="14.26953125" style="614" customWidth="1"/>
    <col min="778" max="778" width="20.26953125" style="614" customWidth="1"/>
    <col min="779" max="779" width="1" style="614" customWidth="1"/>
    <col min="780" max="781" width="4.81640625" style="614" customWidth="1"/>
    <col min="782" max="782" width="6.54296875" style="614" customWidth="1"/>
    <col min="783" max="783" width="5.7265625" style="614" customWidth="1"/>
    <col min="784" max="784" width="4.54296875" style="614" customWidth="1"/>
    <col min="785" max="785" width="6" style="614" customWidth="1"/>
    <col min="786" max="786" width="4.7265625" style="614" customWidth="1"/>
    <col min="787" max="787" width="7" style="614" customWidth="1"/>
    <col min="788" max="788" width="6.1796875" style="614" customWidth="1"/>
    <col min="789" max="789" width="7.7265625" style="614" customWidth="1"/>
    <col min="790" max="1024" width="8.81640625" style="614"/>
    <col min="1025" max="1025" width="71.7265625" style="614" customWidth="1"/>
    <col min="1026" max="1026" width="11" style="614" customWidth="1"/>
    <col min="1027" max="1027" width="9.26953125" style="614" customWidth="1"/>
    <col min="1028" max="1028" width="10.7265625" style="614" customWidth="1"/>
    <col min="1029" max="1029" width="12.54296875" style="614" customWidth="1"/>
    <col min="1030" max="1030" width="18.1796875" style="614" customWidth="1"/>
    <col min="1031" max="1031" width="10.453125" style="614" customWidth="1"/>
    <col min="1032" max="1032" width="16.453125" style="614" customWidth="1"/>
    <col min="1033" max="1033" width="14.26953125" style="614" customWidth="1"/>
    <col min="1034" max="1034" width="20.26953125" style="614" customWidth="1"/>
    <col min="1035" max="1035" width="1" style="614" customWidth="1"/>
    <col min="1036" max="1037" width="4.81640625" style="614" customWidth="1"/>
    <col min="1038" max="1038" width="6.54296875" style="614" customWidth="1"/>
    <col min="1039" max="1039" width="5.7265625" style="614" customWidth="1"/>
    <col min="1040" max="1040" width="4.54296875" style="614" customWidth="1"/>
    <col min="1041" max="1041" width="6" style="614" customWidth="1"/>
    <col min="1042" max="1042" width="4.7265625" style="614" customWidth="1"/>
    <col min="1043" max="1043" width="7" style="614" customWidth="1"/>
    <col min="1044" max="1044" width="6.1796875" style="614" customWidth="1"/>
    <col min="1045" max="1045" width="7.7265625" style="614" customWidth="1"/>
    <col min="1046" max="1280" width="8.81640625" style="614"/>
    <col min="1281" max="1281" width="71.7265625" style="614" customWidth="1"/>
    <col min="1282" max="1282" width="11" style="614" customWidth="1"/>
    <col min="1283" max="1283" width="9.26953125" style="614" customWidth="1"/>
    <col min="1284" max="1284" width="10.7265625" style="614" customWidth="1"/>
    <col min="1285" max="1285" width="12.54296875" style="614" customWidth="1"/>
    <col min="1286" max="1286" width="18.1796875" style="614" customWidth="1"/>
    <col min="1287" max="1287" width="10.453125" style="614" customWidth="1"/>
    <col min="1288" max="1288" width="16.453125" style="614" customWidth="1"/>
    <col min="1289" max="1289" width="14.26953125" style="614" customWidth="1"/>
    <col min="1290" max="1290" width="20.26953125" style="614" customWidth="1"/>
    <col min="1291" max="1291" width="1" style="614" customWidth="1"/>
    <col min="1292" max="1293" width="4.81640625" style="614" customWidth="1"/>
    <col min="1294" max="1294" width="6.54296875" style="614" customWidth="1"/>
    <col min="1295" max="1295" width="5.7265625" style="614" customWidth="1"/>
    <col min="1296" max="1296" width="4.54296875" style="614" customWidth="1"/>
    <col min="1297" max="1297" width="6" style="614" customWidth="1"/>
    <col min="1298" max="1298" width="4.7265625" style="614" customWidth="1"/>
    <col min="1299" max="1299" width="7" style="614" customWidth="1"/>
    <col min="1300" max="1300" width="6.1796875" style="614" customWidth="1"/>
    <col min="1301" max="1301" width="7.7265625" style="614" customWidth="1"/>
    <col min="1302" max="1536" width="8.81640625" style="614"/>
    <col min="1537" max="1537" width="71.7265625" style="614" customWidth="1"/>
    <col min="1538" max="1538" width="11" style="614" customWidth="1"/>
    <col min="1539" max="1539" width="9.26953125" style="614" customWidth="1"/>
    <col min="1540" max="1540" width="10.7265625" style="614" customWidth="1"/>
    <col min="1541" max="1541" width="12.54296875" style="614" customWidth="1"/>
    <col min="1542" max="1542" width="18.1796875" style="614" customWidth="1"/>
    <col min="1543" max="1543" width="10.453125" style="614" customWidth="1"/>
    <col min="1544" max="1544" width="16.453125" style="614" customWidth="1"/>
    <col min="1545" max="1545" width="14.26953125" style="614" customWidth="1"/>
    <col min="1546" max="1546" width="20.26953125" style="614" customWidth="1"/>
    <col min="1547" max="1547" width="1" style="614" customWidth="1"/>
    <col min="1548" max="1549" width="4.81640625" style="614" customWidth="1"/>
    <col min="1550" max="1550" width="6.54296875" style="614" customWidth="1"/>
    <col min="1551" max="1551" width="5.7265625" style="614" customWidth="1"/>
    <col min="1552" max="1552" width="4.54296875" style="614" customWidth="1"/>
    <col min="1553" max="1553" width="6" style="614" customWidth="1"/>
    <col min="1554" max="1554" width="4.7265625" style="614" customWidth="1"/>
    <col min="1555" max="1555" width="7" style="614" customWidth="1"/>
    <col min="1556" max="1556" width="6.1796875" style="614" customWidth="1"/>
    <col min="1557" max="1557" width="7.7265625" style="614" customWidth="1"/>
    <col min="1558" max="1792" width="8.81640625" style="614"/>
    <col min="1793" max="1793" width="71.7265625" style="614" customWidth="1"/>
    <col min="1794" max="1794" width="11" style="614" customWidth="1"/>
    <col min="1795" max="1795" width="9.26953125" style="614" customWidth="1"/>
    <col min="1796" max="1796" width="10.7265625" style="614" customWidth="1"/>
    <col min="1797" max="1797" width="12.54296875" style="614" customWidth="1"/>
    <col min="1798" max="1798" width="18.1796875" style="614" customWidth="1"/>
    <col min="1799" max="1799" width="10.453125" style="614" customWidth="1"/>
    <col min="1800" max="1800" width="16.453125" style="614" customWidth="1"/>
    <col min="1801" max="1801" width="14.26953125" style="614" customWidth="1"/>
    <col min="1802" max="1802" width="20.26953125" style="614" customWidth="1"/>
    <col min="1803" max="1803" width="1" style="614" customWidth="1"/>
    <col min="1804" max="1805" width="4.81640625" style="614" customWidth="1"/>
    <col min="1806" max="1806" width="6.54296875" style="614" customWidth="1"/>
    <col min="1807" max="1807" width="5.7265625" style="614" customWidth="1"/>
    <col min="1808" max="1808" width="4.54296875" style="614" customWidth="1"/>
    <col min="1809" max="1809" width="6" style="614" customWidth="1"/>
    <col min="1810" max="1810" width="4.7265625" style="614" customWidth="1"/>
    <col min="1811" max="1811" width="7" style="614" customWidth="1"/>
    <col min="1812" max="1812" width="6.1796875" style="614" customWidth="1"/>
    <col min="1813" max="1813" width="7.7265625" style="614" customWidth="1"/>
    <col min="1814" max="2048" width="8.81640625" style="614"/>
    <col min="2049" max="2049" width="71.7265625" style="614" customWidth="1"/>
    <col min="2050" max="2050" width="11" style="614" customWidth="1"/>
    <col min="2051" max="2051" width="9.26953125" style="614" customWidth="1"/>
    <col min="2052" max="2052" width="10.7265625" style="614" customWidth="1"/>
    <col min="2053" max="2053" width="12.54296875" style="614" customWidth="1"/>
    <col min="2054" max="2054" width="18.1796875" style="614" customWidth="1"/>
    <col min="2055" max="2055" width="10.453125" style="614" customWidth="1"/>
    <col min="2056" max="2056" width="16.453125" style="614" customWidth="1"/>
    <col min="2057" max="2057" width="14.26953125" style="614" customWidth="1"/>
    <col min="2058" max="2058" width="20.26953125" style="614" customWidth="1"/>
    <col min="2059" max="2059" width="1" style="614" customWidth="1"/>
    <col min="2060" max="2061" width="4.81640625" style="614" customWidth="1"/>
    <col min="2062" max="2062" width="6.54296875" style="614" customWidth="1"/>
    <col min="2063" max="2063" width="5.7265625" style="614" customWidth="1"/>
    <col min="2064" max="2064" width="4.54296875" style="614" customWidth="1"/>
    <col min="2065" max="2065" width="6" style="614" customWidth="1"/>
    <col min="2066" max="2066" width="4.7265625" style="614" customWidth="1"/>
    <col min="2067" max="2067" width="7" style="614" customWidth="1"/>
    <col min="2068" max="2068" width="6.1796875" style="614" customWidth="1"/>
    <col min="2069" max="2069" width="7.7265625" style="614" customWidth="1"/>
    <col min="2070" max="2304" width="8.81640625" style="614"/>
    <col min="2305" max="2305" width="71.7265625" style="614" customWidth="1"/>
    <col min="2306" max="2306" width="11" style="614" customWidth="1"/>
    <col min="2307" max="2307" width="9.26953125" style="614" customWidth="1"/>
    <col min="2308" max="2308" width="10.7265625" style="614" customWidth="1"/>
    <col min="2309" max="2309" width="12.54296875" style="614" customWidth="1"/>
    <col min="2310" max="2310" width="18.1796875" style="614" customWidth="1"/>
    <col min="2311" max="2311" width="10.453125" style="614" customWidth="1"/>
    <col min="2312" max="2312" width="16.453125" style="614" customWidth="1"/>
    <col min="2313" max="2313" width="14.26953125" style="614" customWidth="1"/>
    <col min="2314" max="2314" width="20.26953125" style="614" customWidth="1"/>
    <col min="2315" max="2315" width="1" style="614" customWidth="1"/>
    <col min="2316" max="2317" width="4.81640625" style="614" customWidth="1"/>
    <col min="2318" max="2318" width="6.54296875" style="614" customWidth="1"/>
    <col min="2319" max="2319" width="5.7265625" style="614" customWidth="1"/>
    <col min="2320" max="2320" width="4.54296875" style="614" customWidth="1"/>
    <col min="2321" max="2321" width="6" style="614" customWidth="1"/>
    <col min="2322" max="2322" width="4.7265625" style="614" customWidth="1"/>
    <col min="2323" max="2323" width="7" style="614" customWidth="1"/>
    <col min="2324" max="2324" width="6.1796875" style="614" customWidth="1"/>
    <col min="2325" max="2325" width="7.7265625" style="614" customWidth="1"/>
    <col min="2326" max="2560" width="8.81640625" style="614"/>
    <col min="2561" max="2561" width="71.7265625" style="614" customWidth="1"/>
    <col min="2562" max="2562" width="11" style="614" customWidth="1"/>
    <col min="2563" max="2563" width="9.26953125" style="614" customWidth="1"/>
    <col min="2564" max="2564" width="10.7265625" style="614" customWidth="1"/>
    <col min="2565" max="2565" width="12.54296875" style="614" customWidth="1"/>
    <col min="2566" max="2566" width="18.1796875" style="614" customWidth="1"/>
    <col min="2567" max="2567" width="10.453125" style="614" customWidth="1"/>
    <col min="2568" max="2568" width="16.453125" style="614" customWidth="1"/>
    <col min="2569" max="2569" width="14.26953125" style="614" customWidth="1"/>
    <col min="2570" max="2570" width="20.26953125" style="614" customWidth="1"/>
    <col min="2571" max="2571" width="1" style="614" customWidth="1"/>
    <col min="2572" max="2573" width="4.81640625" style="614" customWidth="1"/>
    <col min="2574" max="2574" width="6.54296875" style="614" customWidth="1"/>
    <col min="2575" max="2575" width="5.7265625" style="614" customWidth="1"/>
    <col min="2576" max="2576" width="4.54296875" style="614" customWidth="1"/>
    <col min="2577" max="2577" width="6" style="614" customWidth="1"/>
    <col min="2578" max="2578" width="4.7265625" style="614" customWidth="1"/>
    <col min="2579" max="2579" width="7" style="614" customWidth="1"/>
    <col min="2580" max="2580" width="6.1796875" style="614" customWidth="1"/>
    <col min="2581" max="2581" width="7.7265625" style="614" customWidth="1"/>
    <col min="2582" max="2816" width="8.81640625" style="614"/>
    <col min="2817" max="2817" width="71.7265625" style="614" customWidth="1"/>
    <col min="2818" max="2818" width="11" style="614" customWidth="1"/>
    <col min="2819" max="2819" width="9.26953125" style="614" customWidth="1"/>
    <col min="2820" max="2820" width="10.7265625" style="614" customWidth="1"/>
    <col min="2821" max="2821" width="12.54296875" style="614" customWidth="1"/>
    <col min="2822" max="2822" width="18.1796875" style="614" customWidth="1"/>
    <col min="2823" max="2823" width="10.453125" style="614" customWidth="1"/>
    <col min="2824" max="2824" width="16.453125" style="614" customWidth="1"/>
    <col min="2825" max="2825" width="14.26953125" style="614" customWidth="1"/>
    <col min="2826" max="2826" width="20.26953125" style="614" customWidth="1"/>
    <col min="2827" max="2827" width="1" style="614" customWidth="1"/>
    <col min="2828" max="2829" width="4.81640625" style="614" customWidth="1"/>
    <col min="2830" max="2830" width="6.54296875" style="614" customWidth="1"/>
    <col min="2831" max="2831" width="5.7265625" style="614" customWidth="1"/>
    <col min="2832" max="2832" width="4.54296875" style="614" customWidth="1"/>
    <col min="2833" max="2833" width="6" style="614" customWidth="1"/>
    <col min="2834" max="2834" width="4.7265625" style="614" customWidth="1"/>
    <col min="2835" max="2835" width="7" style="614" customWidth="1"/>
    <col min="2836" max="2836" width="6.1796875" style="614" customWidth="1"/>
    <col min="2837" max="2837" width="7.7265625" style="614" customWidth="1"/>
    <col min="2838" max="3072" width="8.81640625" style="614"/>
    <col min="3073" max="3073" width="71.7265625" style="614" customWidth="1"/>
    <col min="3074" max="3074" width="11" style="614" customWidth="1"/>
    <col min="3075" max="3075" width="9.26953125" style="614" customWidth="1"/>
    <col min="3076" max="3076" width="10.7265625" style="614" customWidth="1"/>
    <col min="3077" max="3077" width="12.54296875" style="614" customWidth="1"/>
    <col min="3078" max="3078" width="18.1796875" style="614" customWidth="1"/>
    <col min="3079" max="3079" width="10.453125" style="614" customWidth="1"/>
    <col min="3080" max="3080" width="16.453125" style="614" customWidth="1"/>
    <col min="3081" max="3081" width="14.26953125" style="614" customWidth="1"/>
    <col min="3082" max="3082" width="20.26953125" style="614" customWidth="1"/>
    <col min="3083" max="3083" width="1" style="614" customWidth="1"/>
    <col min="3084" max="3085" width="4.81640625" style="614" customWidth="1"/>
    <col min="3086" max="3086" width="6.54296875" style="614" customWidth="1"/>
    <col min="3087" max="3087" width="5.7265625" style="614" customWidth="1"/>
    <col min="3088" max="3088" width="4.54296875" style="614" customWidth="1"/>
    <col min="3089" max="3089" width="6" style="614" customWidth="1"/>
    <col min="3090" max="3090" width="4.7265625" style="614" customWidth="1"/>
    <col min="3091" max="3091" width="7" style="614" customWidth="1"/>
    <col min="3092" max="3092" width="6.1796875" style="614" customWidth="1"/>
    <col min="3093" max="3093" width="7.7265625" style="614" customWidth="1"/>
    <col min="3094" max="3328" width="8.81640625" style="614"/>
    <col min="3329" max="3329" width="71.7265625" style="614" customWidth="1"/>
    <col min="3330" max="3330" width="11" style="614" customWidth="1"/>
    <col min="3331" max="3331" width="9.26953125" style="614" customWidth="1"/>
    <col min="3332" max="3332" width="10.7265625" style="614" customWidth="1"/>
    <col min="3333" max="3333" width="12.54296875" style="614" customWidth="1"/>
    <col min="3334" max="3334" width="18.1796875" style="614" customWidth="1"/>
    <col min="3335" max="3335" width="10.453125" style="614" customWidth="1"/>
    <col min="3336" max="3336" width="16.453125" style="614" customWidth="1"/>
    <col min="3337" max="3337" width="14.26953125" style="614" customWidth="1"/>
    <col min="3338" max="3338" width="20.26953125" style="614" customWidth="1"/>
    <col min="3339" max="3339" width="1" style="614" customWidth="1"/>
    <col min="3340" max="3341" width="4.81640625" style="614" customWidth="1"/>
    <col min="3342" max="3342" width="6.54296875" style="614" customWidth="1"/>
    <col min="3343" max="3343" width="5.7265625" style="614" customWidth="1"/>
    <col min="3344" max="3344" width="4.54296875" style="614" customWidth="1"/>
    <col min="3345" max="3345" width="6" style="614" customWidth="1"/>
    <col min="3346" max="3346" width="4.7265625" style="614" customWidth="1"/>
    <col min="3347" max="3347" width="7" style="614" customWidth="1"/>
    <col min="3348" max="3348" width="6.1796875" style="614" customWidth="1"/>
    <col min="3349" max="3349" width="7.7265625" style="614" customWidth="1"/>
    <col min="3350" max="3584" width="8.81640625" style="614"/>
    <col min="3585" max="3585" width="71.7265625" style="614" customWidth="1"/>
    <col min="3586" max="3586" width="11" style="614" customWidth="1"/>
    <col min="3587" max="3587" width="9.26953125" style="614" customWidth="1"/>
    <col min="3588" max="3588" width="10.7265625" style="614" customWidth="1"/>
    <col min="3589" max="3589" width="12.54296875" style="614" customWidth="1"/>
    <col min="3590" max="3590" width="18.1796875" style="614" customWidth="1"/>
    <col min="3591" max="3591" width="10.453125" style="614" customWidth="1"/>
    <col min="3592" max="3592" width="16.453125" style="614" customWidth="1"/>
    <col min="3593" max="3593" width="14.26953125" style="614" customWidth="1"/>
    <col min="3594" max="3594" width="20.26953125" style="614" customWidth="1"/>
    <col min="3595" max="3595" width="1" style="614" customWidth="1"/>
    <col min="3596" max="3597" width="4.81640625" style="614" customWidth="1"/>
    <col min="3598" max="3598" width="6.54296875" style="614" customWidth="1"/>
    <col min="3599" max="3599" width="5.7265625" style="614" customWidth="1"/>
    <col min="3600" max="3600" width="4.54296875" style="614" customWidth="1"/>
    <col min="3601" max="3601" width="6" style="614" customWidth="1"/>
    <col min="3602" max="3602" width="4.7265625" style="614" customWidth="1"/>
    <col min="3603" max="3603" width="7" style="614" customWidth="1"/>
    <col min="3604" max="3604" width="6.1796875" style="614" customWidth="1"/>
    <col min="3605" max="3605" width="7.7265625" style="614" customWidth="1"/>
    <col min="3606" max="3840" width="8.81640625" style="614"/>
    <col min="3841" max="3841" width="71.7265625" style="614" customWidth="1"/>
    <col min="3842" max="3842" width="11" style="614" customWidth="1"/>
    <col min="3843" max="3843" width="9.26953125" style="614" customWidth="1"/>
    <col min="3844" max="3844" width="10.7265625" style="614" customWidth="1"/>
    <col min="3845" max="3845" width="12.54296875" style="614" customWidth="1"/>
    <col min="3846" max="3846" width="18.1796875" style="614" customWidth="1"/>
    <col min="3847" max="3847" width="10.453125" style="614" customWidth="1"/>
    <col min="3848" max="3848" width="16.453125" style="614" customWidth="1"/>
    <col min="3849" max="3849" width="14.26953125" style="614" customWidth="1"/>
    <col min="3850" max="3850" width="20.26953125" style="614" customWidth="1"/>
    <col min="3851" max="3851" width="1" style="614" customWidth="1"/>
    <col min="3852" max="3853" width="4.81640625" style="614" customWidth="1"/>
    <col min="3854" max="3854" width="6.54296875" style="614" customWidth="1"/>
    <col min="3855" max="3855" width="5.7265625" style="614" customWidth="1"/>
    <col min="3856" max="3856" width="4.54296875" style="614" customWidth="1"/>
    <col min="3857" max="3857" width="6" style="614" customWidth="1"/>
    <col min="3858" max="3858" width="4.7265625" style="614" customWidth="1"/>
    <col min="3859" max="3859" width="7" style="614" customWidth="1"/>
    <col min="3860" max="3860" width="6.1796875" style="614" customWidth="1"/>
    <col min="3861" max="3861" width="7.7265625" style="614" customWidth="1"/>
    <col min="3862" max="4096" width="8.81640625" style="614"/>
    <col min="4097" max="4097" width="71.7265625" style="614" customWidth="1"/>
    <col min="4098" max="4098" width="11" style="614" customWidth="1"/>
    <col min="4099" max="4099" width="9.26953125" style="614" customWidth="1"/>
    <col min="4100" max="4100" width="10.7265625" style="614" customWidth="1"/>
    <col min="4101" max="4101" width="12.54296875" style="614" customWidth="1"/>
    <col min="4102" max="4102" width="18.1796875" style="614" customWidth="1"/>
    <col min="4103" max="4103" width="10.453125" style="614" customWidth="1"/>
    <col min="4104" max="4104" width="16.453125" style="614" customWidth="1"/>
    <col min="4105" max="4105" width="14.26953125" style="614" customWidth="1"/>
    <col min="4106" max="4106" width="20.26953125" style="614" customWidth="1"/>
    <col min="4107" max="4107" width="1" style="614" customWidth="1"/>
    <col min="4108" max="4109" width="4.81640625" style="614" customWidth="1"/>
    <col min="4110" max="4110" width="6.54296875" style="614" customWidth="1"/>
    <col min="4111" max="4111" width="5.7265625" style="614" customWidth="1"/>
    <col min="4112" max="4112" width="4.54296875" style="614" customWidth="1"/>
    <col min="4113" max="4113" width="6" style="614" customWidth="1"/>
    <col min="4114" max="4114" width="4.7265625" style="614" customWidth="1"/>
    <col min="4115" max="4115" width="7" style="614" customWidth="1"/>
    <col min="4116" max="4116" width="6.1796875" style="614" customWidth="1"/>
    <col min="4117" max="4117" width="7.7265625" style="614" customWidth="1"/>
    <col min="4118" max="4352" width="8.81640625" style="614"/>
    <col min="4353" max="4353" width="71.7265625" style="614" customWidth="1"/>
    <col min="4354" max="4354" width="11" style="614" customWidth="1"/>
    <col min="4355" max="4355" width="9.26953125" style="614" customWidth="1"/>
    <col min="4356" max="4356" width="10.7265625" style="614" customWidth="1"/>
    <col min="4357" max="4357" width="12.54296875" style="614" customWidth="1"/>
    <col min="4358" max="4358" width="18.1796875" style="614" customWidth="1"/>
    <col min="4359" max="4359" width="10.453125" style="614" customWidth="1"/>
    <col min="4360" max="4360" width="16.453125" style="614" customWidth="1"/>
    <col min="4361" max="4361" width="14.26953125" style="614" customWidth="1"/>
    <col min="4362" max="4362" width="20.26953125" style="614" customWidth="1"/>
    <col min="4363" max="4363" width="1" style="614" customWidth="1"/>
    <col min="4364" max="4365" width="4.81640625" style="614" customWidth="1"/>
    <col min="4366" max="4366" width="6.54296875" style="614" customWidth="1"/>
    <col min="4367" max="4367" width="5.7265625" style="614" customWidth="1"/>
    <col min="4368" max="4368" width="4.54296875" style="614" customWidth="1"/>
    <col min="4369" max="4369" width="6" style="614" customWidth="1"/>
    <col min="4370" max="4370" width="4.7265625" style="614" customWidth="1"/>
    <col min="4371" max="4371" width="7" style="614" customWidth="1"/>
    <col min="4372" max="4372" width="6.1796875" style="614" customWidth="1"/>
    <col min="4373" max="4373" width="7.7265625" style="614" customWidth="1"/>
    <col min="4374" max="4608" width="8.81640625" style="614"/>
    <col min="4609" max="4609" width="71.7265625" style="614" customWidth="1"/>
    <col min="4610" max="4610" width="11" style="614" customWidth="1"/>
    <col min="4611" max="4611" width="9.26953125" style="614" customWidth="1"/>
    <col min="4612" max="4612" width="10.7265625" style="614" customWidth="1"/>
    <col min="4613" max="4613" width="12.54296875" style="614" customWidth="1"/>
    <col min="4614" max="4614" width="18.1796875" style="614" customWidth="1"/>
    <col min="4615" max="4615" width="10.453125" style="614" customWidth="1"/>
    <col min="4616" max="4616" width="16.453125" style="614" customWidth="1"/>
    <col min="4617" max="4617" width="14.26953125" style="614" customWidth="1"/>
    <col min="4618" max="4618" width="20.26953125" style="614" customWidth="1"/>
    <col min="4619" max="4619" width="1" style="614" customWidth="1"/>
    <col min="4620" max="4621" width="4.81640625" style="614" customWidth="1"/>
    <col min="4622" max="4622" width="6.54296875" style="614" customWidth="1"/>
    <col min="4623" max="4623" width="5.7265625" style="614" customWidth="1"/>
    <col min="4624" max="4624" width="4.54296875" style="614" customWidth="1"/>
    <col min="4625" max="4625" width="6" style="614" customWidth="1"/>
    <col min="4626" max="4626" width="4.7265625" style="614" customWidth="1"/>
    <col min="4627" max="4627" width="7" style="614" customWidth="1"/>
    <col min="4628" max="4628" width="6.1796875" style="614" customWidth="1"/>
    <col min="4629" max="4629" width="7.7265625" style="614" customWidth="1"/>
    <col min="4630" max="4864" width="8.81640625" style="614"/>
    <col min="4865" max="4865" width="71.7265625" style="614" customWidth="1"/>
    <col min="4866" max="4866" width="11" style="614" customWidth="1"/>
    <col min="4867" max="4867" width="9.26953125" style="614" customWidth="1"/>
    <col min="4868" max="4868" width="10.7265625" style="614" customWidth="1"/>
    <col min="4869" max="4869" width="12.54296875" style="614" customWidth="1"/>
    <col min="4870" max="4870" width="18.1796875" style="614" customWidth="1"/>
    <col min="4871" max="4871" width="10.453125" style="614" customWidth="1"/>
    <col min="4872" max="4872" width="16.453125" style="614" customWidth="1"/>
    <col min="4873" max="4873" width="14.26953125" style="614" customWidth="1"/>
    <col min="4874" max="4874" width="20.26953125" style="614" customWidth="1"/>
    <col min="4875" max="4875" width="1" style="614" customWidth="1"/>
    <col min="4876" max="4877" width="4.81640625" style="614" customWidth="1"/>
    <col min="4878" max="4878" width="6.54296875" style="614" customWidth="1"/>
    <col min="4879" max="4879" width="5.7265625" style="614" customWidth="1"/>
    <col min="4880" max="4880" width="4.54296875" style="614" customWidth="1"/>
    <col min="4881" max="4881" width="6" style="614" customWidth="1"/>
    <col min="4882" max="4882" width="4.7265625" style="614" customWidth="1"/>
    <col min="4883" max="4883" width="7" style="614" customWidth="1"/>
    <col min="4884" max="4884" width="6.1796875" style="614" customWidth="1"/>
    <col min="4885" max="4885" width="7.7265625" style="614" customWidth="1"/>
    <col min="4886" max="5120" width="8.81640625" style="614"/>
    <col min="5121" max="5121" width="71.7265625" style="614" customWidth="1"/>
    <col min="5122" max="5122" width="11" style="614" customWidth="1"/>
    <col min="5123" max="5123" width="9.26953125" style="614" customWidth="1"/>
    <col min="5124" max="5124" width="10.7265625" style="614" customWidth="1"/>
    <col min="5125" max="5125" width="12.54296875" style="614" customWidth="1"/>
    <col min="5126" max="5126" width="18.1796875" style="614" customWidth="1"/>
    <col min="5127" max="5127" width="10.453125" style="614" customWidth="1"/>
    <col min="5128" max="5128" width="16.453125" style="614" customWidth="1"/>
    <col min="5129" max="5129" width="14.26953125" style="614" customWidth="1"/>
    <col min="5130" max="5130" width="20.26953125" style="614" customWidth="1"/>
    <col min="5131" max="5131" width="1" style="614" customWidth="1"/>
    <col min="5132" max="5133" width="4.81640625" style="614" customWidth="1"/>
    <col min="5134" max="5134" width="6.54296875" style="614" customWidth="1"/>
    <col min="5135" max="5135" width="5.7265625" style="614" customWidth="1"/>
    <col min="5136" max="5136" width="4.54296875" style="614" customWidth="1"/>
    <col min="5137" max="5137" width="6" style="614" customWidth="1"/>
    <col min="5138" max="5138" width="4.7265625" style="614" customWidth="1"/>
    <col min="5139" max="5139" width="7" style="614" customWidth="1"/>
    <col min="5140" max="5140" width="6.1796875" style="614" customWidth="1"/>
    <col min="5141" max="5141" width="7.7265625" style="614" customWidth="1"/>
    <col min="5142" max="5376" width="8.81640625" style="614"/>
    <col min="5377" max="5377" width="71.7265625" style="614" customWidth="1"/>
    <col min="5378" max="5378" width="11" style="614" customWidth="1"/>
    <col min="5379" max="5379" width="9.26953125" style="614" customWidth="1"/>
    <col min="5380" max="5380" width="10.7265625" style="614" customWidth="1"/>
    <col min="5381" max="5381" width="12.54296875" style="614" customWidth="1"/>
    <col min="5382" max="5382" width="18.1796875" style="614" customWidth="1"/>
    <col min="5383" max="5383" width="10.453125" style="614" customWidth="1"/>
    <col min="5384" max="5384" width="16.453125" style="614" customWidth="1"/>
    <col min="5385" max="5385" width="14.26953125" style="614" customWidth="1"/>
    <col min="5386" max="5386" width="20.26953125" style="614" customWidth="1"/>
    <col min="5387" max="5387" width="1" style="614" customWidth="1"/>
    <col min="5388" max="5389" width="4.81640625" style="614" customWidth="1"/>
    <col min="5390" max="5390" width="6.54296875" style="614" customWidth="1"/>
    <col min="5391" max="5391" width="5.7265625" style="614" customWidth="1"/>
    <col min="5392" max="5392" width="4.54296875" style="614" customWidth="1"/>
    <col min="5393" max="5393" width="6" style="614" customWidth="1"/>
    <col min="5394" max="5394" width="4.7265625" style="614" customWidth="1"/>
    <col min="5395" max="5395" width="7" style="614" customWidth="1"/>
    <col min="5396" max="5396" width="6.1796875" style="614" customWidth="1"/>
    <col min="5397" max="5397" width="7.7265625" style="614" customWidth="1"/>
    <col min="5398" max="5632" width="8.81640625" style="614"/>
    <col min="5633" max="5633" width="71.7265625" style="614" customWidth="1"/>
    <col min="5634" max="5634" width="11" style="614" customWidth="1"/>
    <col min="5635" max="5635" width="9.26953125" style="614" customWidth="1"/>
    <col min="5636" max="5636" width="10.7265625" style="614" customWidth="1"/>
    <col min="5637" max="5637" width="12.54296875" style="614" customWidth="1"/>
    <col min="5638" max="5638" width="18.1796875" style="614" customWidth="1"/>
    <col min="5639" max="5639" width="10.453125" style="614" customWidth="1"/>
    <col min="5640" max="5640" width="16.453125" style="614" customWidth="1"/>
    <col min="5641" max="5641" width="14.26953125" style="614" customWidth="1"/>
    <col min="5642" max="5642" width="20.26953125" style="614" customWidth="1"/>
    <col min="5643" max="5643" width="1" style="614" customWidth="1"/>
    <col min="5644" max="5645" width="4.81640625" style="614" customWidth="1"/>
    <col min="5646" max="5646" width="6.54296875" style="614" customWidth="1"/>
    <col min="5647" max="5647" width="5.7265625" style="614" customWidth="1"/>
    <col min="5648" max="5648" width="4.54296875" style="614" customWidth="1"/>
    <col min="5649" max="5649" width="6" style="614" customWidth="1"/>
    <col min="5650" max="5650" width="4.7265625" style="614" customWidth="1"/>
    <col min="5651" max="5651" width="7" style="614" customWidth="1"/>
    <col min="5652" max="5652" width="6.1796875" style="614" customWidth="1"/>
    <col min="5653" max="5653" width="7.7265625" style="614" customWidth="1"/>
    <col min="5654" max="5888" width="8.81640625" style="614"/>
    <col min="5889" max="5889" width="71.7265625" style="614" customWidth="1"/>
    <col min="5890" max="5890" width="11" style="614" customWidth="1"/>
    <col min="5891" max="5891" width="9.26953125" style="614" customWidth="1"/>
    <col min="5892" max="5892" width="10.7265625" style="614" customWidth="1"/>
    <col min="5893" max="5893" width="12.54296875" style="614" customWidth="1"/>
    <col min="5894" max="5894" width="18.1796875" style="614" customWidth="1"/>
    <col min="5895" max="5895" width="10.453125" style="614" customWidth="1"/>
    <col min="5896" max="5896" width="16.453125" style="614" customWidth="1"/>
    <col min="5897" max="5897" width="14.26953125" style="614" customWidth="1"/>
    <col min="5898" max="5898" width="20.26953125" style="614" customWidth="1"/>
    <col min="5899" max="5899" width="1" style="614" customWidth="1"/>
    <col min="5900" max="5901" width="4.81640625" style="614" customWidth="1"/>
    <col min="5902" max="5902" width="6.54296875" style="614" customWidth="1"/>
    <col min="5903" max="5903" width="5.7265625" style="614" customWidth="1"/>
    <col min="5904" max="5904" width="4.54296875" style="614" customWidth="1"/>
    <col min="5905" max="5905" width="6" style="614" customWidth="1"/>
    <col min="5906" max="5906" width="4.7265625" style="614" customWidth="1"/>
    <col min="5907" max="5907" width="7" style="614" customWidth="1"/>
    <col min="5908" max="5908" width="6.1796875" style="614" customWidth="1"/>
    <col min="5909" max="5909" width="7.7265625" style="614" customWidth="1"/>
    <col min="5910" max="6144" width="8.81640625" style="614"/>
    <col min="6145" max="6145" width="71.7265625" style="614" customWidth="1"/>
    <col min="6146" max="6146" width="11" style="614" customWidth="1"/>
    <col min="6147" max="6147" width="9.26953125" style="614" customWidth="1"/>
    <col min="6148" max="6148" width="10.7265625" style="614" customWidth="1"/>
    <col min="6149" max="6149" width="12.54296875" style="614" customWidth="1"/>
    <col min="6150" max="6150" width="18.1796875" style="614" customWidth="1"/>
    <col min="6151" max="6151" width="10.453125" style="614" customWidth="1"/>
    <col min="6152" max="6152" width="16.453125" style="614" customWidth="1"/>
    <col min="6153" max="6153" width="14.26953125" style="614" customWidth="1"/>
    <col min="6154" max="6154" width="20.26953125" style="614" customWidth="1"/>
    <col min="6155" max="6155" width="1" style="614" customWidth="1"/>
    <col min="6156" max="6157" width="4.81640625" style="614" customWidth="1"/>
    <col min="6158" max="6158" width="6.54296875" style="614" customWidth="1"/>
    <col min="6159" max="6159" width="5.7265625" style="614" customWidth="1"/>
    <col min="6160" max="6160" width="4.54296875" style="614" customWidth="1"/>
    <col min="6161" max="6161" width="6" style="614" customWidth="1"/>
    <col min="6162" max="6162" width="4.7265625" style="614" customWidth="1"/>
    <col min="6163" max="6163" width="7" style="614" customWidth="1"/>
    <col min="6164" max="6164" width="6.1796875" style="614" customWidth="1"/>
    <col min="6165" max="6165" width="7.7265625" style="614" customWidth="1"/>
    <col min="6166" max="6400" width="8.81640625" style="614"/>
    <col min="6401" max="6401" width="71.7265625" style="614" customWidth="1"/>
    <col min="6402" max="6402" width="11" style="614" customWidth="1"/>
    <col min="6403" max="6403" width="9.26953125" style="614" customWidth="1"/>
    <col min="6404" max="6404" width="10.7265625" style="614" customWidth="1"/>
    <col min="6405" max="6405" width="12.54296875" style="614" customWidth="1"/>
    <col min="6406" max="6406" width="18.1796875" style="614" customWidth="1"/>
    <col min="6407" max="6407" width="10.453125" style="614" customWidth="1"/>
    <col min="6408" max="6408" width="16.453125" style="614" customWidth="1"/>
    <col min="6409" max="6409" width="14.26953125" style="614" customWidth="1"/>
    <col min="6410" max="6410" width="20.26953125" style="614" customWidth="1"/>
    <col min="6411" max="6411" width="1" style="614" customWidth="1"/>
    <col min="6412" max="6413" width="4.81640625" style="614" customWidth="1"/>
    <col min="6414" max="6414" width="6.54296875" style="614" customWidth="1"/>
    <col min="6415" max="6415" width="5.7265625" style="614" customWidth="1"/>
    <col min="6416" max="6416" width="4.54296875" style="614" customWidth="1"/>
    <col min="6417" max="6417" width="6" style="614" customWidth="1"/>
    <col min="6418" max="6418" width="4.7265625" style="614" customWidth="1"/>
    <col min="6419" max="6419" width="7" style="614" customWidth="1"/>
    <col min="6420" max="6420" width="6.1796875" style="614" customWidth="1"/>
    <col min="6421" max="6421" width="7.7265625" style="614" customWidth="1"/>
    <col min="6422" max="6656" width="8.81640625" style="614"/>
    <col min="6657" max="6657" width="71.7265625" style="614" customWidth="1"/>
    <col min="6658" max="6658" width="11" style="614" customWidth="1"/>
    <col min="6659" max="6659" width="9.26953125" style="614" customWidth="1"/>
    <col min="6660" max="6660" width="10.7265625" style="614" customWidth="1"/>
    <col min="6661" max="6661" width="12.54296875" style="614" customWidth="1"/>
    <col min="6662" max="6662" width="18.1796875" style="614" customWidth="1"/>
    <col min="6663" max="6663" width="10.453125" style="614" customWidth="1"/>
    <col min="6664" max="6664" width="16.453125" style="614" customWidth="1"/>
    <col min="6665" max="6665" width="14.26953125" style="614" customWidth="1"/>
    <col min="6666" max="6666" width="20.26953125" style="614" customWidth="1"/>
    <col min="6667" max="6667" width="1" style="614" customWidth="1"/>
    <col min="6668" max="6669" width="4.81640625" style="614" customWidth="1"/>
    <col min="6670" max="6670" width="6.54296875" style="614" customWidth="1"/>
    <col min="6671" max="6671" width="5.7265625" style="614" customWidth="1"/>
    <col min="6672" max="6672" width="4.54296875" style="614" customWidth="1"/>
    <col min="6673" max="6673" width="6" style="614" customWidth="1"/>
    <col min="6674" max="6674" width="4.7265625" style="614" customWidth="1"/>
    <col min="6675" max="6675" width="7" style="614" customWidth="1"/>
    <col min="6676" max="6676" width="6.1796875" style="614" customWidth="1"/>
    <col min="6677" max="6677" width="7.7265625" style="614" customWidth="1"/>
    <col min="6678" max="6912" width="8.81640625" style="614"/>
    <col min="6913" max="6913" width="71.7265625" style="614" customWidth="1"/>
    <col min="6914" max="6914" width="11" style="614" customWidth="1"/>
    <col min="6915" max="6915" width="9.26953125" style="614" customWidth="1"/>
    <col min="6916" max="6916" width="10.7265625" style="614" customWidth="1"/>
    <col min="6917" max="6917" width="12.54296875" style="614" customWidth="1"/>
    <col min="6918" max="6918" width="18.1796875" style="614" customWidth="1"/>
    <col min="6919" max="6919" width="10.453125" style="614" customWidth="1"/>
    <col min="6920" max="6920" width="16.453125" style="614" customWidth="1"/>
    <col min="6921" max="6921" width="14.26953125" style="614" customWidth="1"/>
    <col min="6922" max="6922" width="20.26953125" style="614" customWidth="1"/>
    <col min="6923" max="6923" width="1" style="614" customWidth="1"/>
    <col min="6924" max="6925" width="4.81640625" style="614" customWidth="1"/>
    <col min="6926" max="6926" width="6.54296875" style="614" customWidth="1"/>
    <col min="6927" max="6927" width="5.7265625" style="614" customWidth="1"/>
    <col min="6928" max="6928" width="4.54296875" style="614" customWidth="1"/>
    <col min="6929" max="6929" width="6" style="614" customWidth="1"/>
    <col min="6930" max="6930" width="4.7265625" style="614" customWidth="1"/>
    <col min="6931" max="6931" width="7" style="614" customWidth="1"/>
    <col min="6932" max="6932" width="6.1796875" style="614" customWidth="1"/>
    <col min="6933" max="6933" width="7.7265625" style="614" customWidth="1"/>
    <col min="6934" max="7168" width="8.81640625" style="614"/>
    <col min="7169" max="7169" width="71.7265625" style="614" customWidth="1"/>
    <col min="7170" max="7170" width="11" style="614" customWidth="1"/>
    <col min="7171" max="7171" width="9.26953125" style="614" customWidth="1"/>
    <col min="7172" max="7172" width="10.7265625" style="614" customWidth="1"/>
    <col min="7173" max="7173" width="12.54296875" style="614" customWidth="1"/>
    <col min="7174" max="7174" width="18.1796875" style="614" customWidth="1"/>
    <col min="7175" max="7175" width="10.453125" style="614" customWidth="1"/>
    <col min="7176" max="7176" width="16.453125" style="614" customWidth="1"/>
    <col min="7177" max="7177" width="14.26953125" style="614" customWidth="1"/>
    <col min="7178" max="7178" width="20.26953125" style="614" customWidth="1"/>
    <col min="7179" max="7179" width="1" style="614" customWidth="1"/>
    <col min="7180" max="7181" width="4.81640625" style="614" customWidth="1"/>
    <col min="7182" max="7182" width="6.54296875" style="614" customWidth="1"/>
    <col min="7183" max="7183" width="5.7265625" style="614" customWidth="1"/>
    <col min="7184" max="7184" width="4.54296875" style="614" customWidth="1"/>
    <col min="7185" max="7185" width="6" style="614" customWidth="1"/>
    <col min="7186" max="7186" width="4.7265625" style="614" customWidth="1"/>
    <col min="7187" max="7187" width="7" style="614" customWidth="1"/>
    <col min="7188" max="7188" width="6.1796875" style="614" customWidth="1"/>
    <col min="7189" max="7189" width="7.7265625" style="614" customWidth="1"/>
    <col min="7190" max="7424" width="8.81640625" style="614"/>
    <col min="7425" max="7425" width="71.7265625" style="614" customWidth="1"/>
    <col min="7426" max="7426" width="11" style="614" customWidth="1"/>
    <col min="7427" max="7427" width="9.26953125" style="614" customWidth="1"/>
    <col min="7428" max="7428" width="10.7265625" style="614" customWidth="1"/>
    <col min="7429" max="7429" width="12.54296875" style="614" customWidth="1"/>
    <col min="7430" max="7430" width="18.1796875" style="614" customWidth="1"/>
    <col min="7431" max="7431" width="10.453125" style="614" customWidth="1"/>
    <col min="7432" max="7432" width="16.453125" style="614" customWidth="1"/>
    <col min="7433" max="7433" width="14.26953125" style="614" customWidth="1"/>
    <col min="7434" max="7434" width="20.26953125" style="614" customWidth="1"/>
    <col min="7435" max="7435" width="1" style="614" customWidth="1"/>
    <col min="7436" max="7437" width="4.81640625" style="614" customWidth="1"/>
    <col min="7438" max="7438" width="6.54296875" style="614" customWidth="1"/>
    <col min="7439" max="7439" width="5.7265625" style="614" customWidth="1"/>
    <col min="7440" max="7440" width="4.54296875" style="614" customWidth="1"/>
    <col min="7441" max="7441" width="6" style="614" customWidth="1"/>
    <col min="7442" max="7442" width="4.7265625" style="614" customWidth="1"/>
    <col min="7443" max="7443" width="7" style="614" customWidth="1"/>
    <col min="7444" max="7444" width="6.1796875" style="614" customWidth="1"/>
    <col min="7445" max="7445" width="7.7265625" style="614" customWidth="1"/>
    <col min="7446" max="7680" width="8.81640625" style="614"/>
    <col min="7681" max="7681" width="71.7265625" style="614" customWidth="1"/>
    <col min="7682" max="7682" width="11" style="614" customWidth="1"/>
    <col min="7683" max="7683" width="9.26953125" style="614" customWidth="1"/>
    <col min="7684" max="7684" width="10.7265625" style="614" customWidth="1"/>
    <col min="7685" max="7685" width="12.54296875" style="614" customWidth="1"/>
    <col min="7686" max="7686" width="18.1796875" style="614" customWidth="1"/>
    <col min="7687" max="7687" width="10.453125" style="614" customWidth="1"/>
    <col min="7688" max="7688" width="16.453125" style="614" customWidth="1"/>
    <col min="7689" max="7689" width="14.26953125" style="614" customWidth="1"/>
    <col min="7690" max="7690" width="20.26953125" style="614" customWidth="1"/>
    <col min="7691" max="7691" width="1" style="614" customWidth="1"/>
    <col min="7692" max="7693" width="4.81640625" style="614" customWidth="1"/>
    <col min="7694" max="7694" width="6.54296875" style="614" customWidth="1"/>
    <col min="7695" max="7695" width="5.7265625" style="614" customWidth="1"/>
    <col min="7696" max="7696" width="4.54296875" style="614" customWidth="1"/>
    <col min="7697" max="7697" width="6" style="614" customWidth="1"/>
    <col min="7698" max="7698" width="4.7265625" style="614" customWidth="1"/>
    <col min="7699" max="7699" width="7" style="614" customWidth="1"/>
    <col min="7700" max="7700" width="6.1796875" style="614" customWidth="1"/>
    <col min="7701" max="7701" width="7.7265625" style="614" customWidth="1"/>
    <col min="7702" max="7936" width="8.81640625" style="614"/>
    <col min="7937" max="7937" width="71.7265625" style="614" customWidth="1"/>
    <col min="7938" max="7938" width="11" style="614" customWidth="1"/>
    <col min="7939" max="7939" width="9.26953125" style="614" customWidth="1"/>
    <col min="7940" max="7940" width="10.7265625" style="614" customWidth="1"/>
    <col min="7941" max="7941" width="12.54296875" style="614" customWidth="1"/>
    <col min="7942" max="7942" width="18.1796875" style="614" customWidth="1"/>
    <col min="7943" max="7943" width="10.453125" style="614" customWidth="1"/>
    <col min="7944" max="7944" width="16.453125" style="614" customWidth="1"/>
    <col min="7945" max="7945" width="14.26953125" style="614" customWidth="1"/>
    <col min="7946" max="7946" width="20.26953125" style="614" customWidth="1"/>
    <col min="7947" max="7947" width="1" style="614" customWidth="1"/>
    <col min="7948" max="7949" width="4.81640625" style="614" customWidth="1"/>
    <col min="7950" max="7950" width="6.54296875" style="614" customWidth="1"/>
    <col min="7951" max="7951" width="5.7265625" style="614" customWidth="1"/>
    <col min="7952" max="7952" width="4.54296875" style="614" customWidth="1"/>
    <col min="7953" max="7953" width="6" style="614" customWidth="1"/>
    <col min="7954" max="7954" width="4.7265625" style="614" customWidth="1"/>
    <col min="7955" max="7955" width="7" style="614" customWidth="1"/>
    <col min="7956" max="7956" width="6.1796875" style="614" customWidth="1"/>
    <col min="7957" max="7957" width="7.7265625" style="614" customWidth="1"/>
    <col min="7958" max="8192" width="8.81640625" style="614"/>
    <col min="8193" max="8193" width="71.7265625" style="614" customWidth="1"/>
    <col min="8194" max="8194" width="11" style="614" customWidth="1"/>
    <col min="8195" max="8195" width="9.26953125" style="614" customWidth="1"/>
    <col min="8196" max="8196" width="10.7265625" style="614" customWidth="1"/>
    <col min="8197" max="8197" width="12.54296875" style="614" customWidth="1"/>
    <col min="8198" max="8198" width="18.1796875" style="614" customWidth="1"/>
    <col min="8199" max="8199" width="10.453125" style="614" customWidth="1"/>
    <col min="8200" max="8200" width="16.453125" style="614" customWidth="1"/>
    <col min="8201" max="8201" width="14.26953125" style="614" customWidth="1"/>
    <col min="8202" max="8202" width="20.26953125" style="614" customWidth="1"/>
    <col min="8203" max="8203" width="1" style="614" customWidth="1"/>
    <col min="8204" max="8205" width="4.81640625" style="614" customWidth="1"/>
    <col min="8206" max="8206" width="6.54296875" style="614" customWidth="1"/>
    <col min="8207" max="8207" width="5.7265625" style="614" customWidth="1"/>
    <col min="8208" max="8208" width="4.54296875" style="614" customWidth="1"/>
    <col min="8209" max="8209" width="6" style="614" customWidth="1"/>
    <col min="8210" max="8210" width="4.7265625" style="614" customWidth="1"/>
    <col min="8211" max="8211" width="7" style="614" customWidth="1"/>
    <col min="8212" max="8212" width="6.1796875" style="614" customWidth="1"/>
    <col min="8213" max="8213" width="7.7265625" style="614" customWidth="1"/>
    <col min="8214" max="8448" width="8.81640625" style="614"/>
    <col min="8449" max="8449" width="71.7265625" style="614" customWidth="1"/>
    <col min="8450" max="8450" width="11" style="614" customWidth="1"/>
    <col min="8451" max="8451" width="9.26953125" style="614" customWidth="1"/>
    <col min="8452" max="8452" width="10.7265625" style="614" customWidth="1"/>
    <col min="8453" max="8453" width="12.54296875" style="614" customWidth="1"/>
    <col min="8454" max="8454" width="18.1796875" style="614" customWidth="1"/>
    <col min="8455" max="8455" width="10.453125" style="614" customWidth="1"/>
    <col min="8456" max="8456" width="16.453125" style="614" customWidth="1"/>
    <col min="8457" max="8457" width="14.26953125" style="614" customWidth="1"/>
    <col min="8458" max="8458" width="20.26953125" style="614" customWidth="1"/>
    <col min="8459" max="8459" width="1" style="614" customWidth="1"/>
    <col min="8460" max="8461" width="4.81640625" style="614" customWidth="1"/>
    <col min="8462" max="8462" width="6.54296875" style="614" customWidth="1"/>
    <col min="8463" max="8463" width="5.7265625" style="614" customWidth="1"/>
    <col min="8464" max="8464" width="4.54296875" style="614" customWidth="1"/>
    <col min="8465" max="8465" width="6" style="614" customWidth="1"/>
    <col min="8466" max="8466" width="4.7265625" style="614" customWidth="1"/>
    <col min="8467" max="8467" width="7" style="614" customWidth="1"/>
    <col min="8468" max="8468" width="6.1796875" style="614" customWidth="1"/>
    <col min="8469" max="8469" width="7.7265625" style="614" customWidth="1"/>
    <col min="8470" max="8704" width="8.81640625" style="614"/>
    <col min="8705" max="8705" width="71.7265625" style="614" customWidth="1"/>
    <col min="8706" max="8706" width="11" style="614" customWidth="1"/>
    <col min="8707" max="8707" width="9.26953125" style="614" customWidth="1"/>
    <col min="8708" max="8708" width="10.7265625" style="614" customWidth="1"/>
    <col min="8709" max="8709" width="12.54296875" style="614" customWidth="1"/>
    <col min="8710" max="8710" width="18.1796875" style="614" customWidth="1"/>
    <col min="8711" max="8711" width="10.453125" style="614" customWidth="1"/>
    <col min="8712" max="8712" width="16.453125" style="614" customWidth="1"/>
    <col min="8713" max="8713" width="14.26953125" style="614" customWidth="1"/>
    <col min="8714" max="8714" width="20.26953125" style="614" customWidth="1"/>
    <col min="8715" max="8715" width="1" style="614" customWidth="1"/>
    <col min="8716" max="8717" width="4.81640625" style="614" customWidth="1"/>
    <col min="8718" max="8718" width="6.54296875" style="614" customWidth="1"/>
    <col min="8719" max="8719" width="5.7265625" style="614" customWidth="1"/>
    <col min="8720" max="8720" width="4.54296875" style="614" customWidth="1"/>
    <col min="8721" max="8721" width="6" style="614" customWidth="1"/>
    <col min="8722" max="8722" width="4.7265625" style="614" customWidth="1"/>
    <col min="8723" max="8723" width="7" style="614" customWidth="1"/>
    <col min="8724" max="8724" width="6.1796875" style="614" customWidth="1"/>
    <col min="8725" max="8725" width="7.7265625" style="614" customWidth="1"/>
    <col min="8726" max="8960" width="8.81640625" style="614"/>
    <col min="8961" max="8961" width="71.7265625" style="614" customWidth="1"/>
    <col min="8962" max="8962" width="11" style="614" customWidth="1"/>
    <col min="8963" max="8963" width="9.26953125" style="614" customWidth="1"/>
    <col min="8964" max="8964" width="10.7265625" style="614" customWidth="1"/>
    <col min="8965" max="8965" width="12.54296875" style="614" customWidth="1"/>
    <col min="8966" max="8966" width="18.1796875" style="614" customWidth="1"/>
    <col min="8967" max="8967" width="10.453125" style="614" customWidth="1"/>
    <col min="8968" max="8968" width="16.453125" style="614" customWidth="1"/>
    <col min="8969" max="8969" width="14.26953125" style="614" customWidth="1"/>
    <col min="8970" max="8970" width="20.26953125" style="614" customWidth="1"/>
    <col min="8971" max="8971" width="1" style="614" customWidth="1"/>
    <col min="8972" max="8973" width="4.81640625" style="614" customWidth="1"/>
    <col min="8974" max="8974" width="6.54296875" style="614" customWidth="1"/>
    <col min="8975" max="8975" width="5.7265625" style="614" customWidth="1"/>
    <col min="8976" max="8976" width="4.54296875" style="614" customWidth="1"/>
    <col min="8977" max="8977" width="6" style="614" customWidth="1"/>
    <col min="8978" max="8978" width="4.7265625" style="614" customWidth="1"/>
    <col min="8979" max="8979" width="7" style="614" customWidth="1"/>
    <col min="8980" max="8980" width="6.1796875" style="614" customWidth="1"/>
    <col min="8981" max="8981" width="7.7265625" style="614" customWidth="1"/>
    <col min="8982" max="9216" width="8.81640625" style="614"/>
    <col min="9217" max="9217" width="71.7265625" style="614" customWidth="1"/>
    <col min="9218" max="9218" width="11" style="614" customWidth="1"/>
    <col min="9219" max="9219" width="9.26953125" style="614" customWidth="1"/>
    <col min="9220" max="9220" width="10.7265625" style="614" customWidth="1"/>
    <col min="9221" max="9221" width="12.54296875" style="614" customWidth="1"/>
    <col min="9222" max="9222" width="18.1796875" style="614" customWidth="1"/>
    <col min="9223" max="9223" width="10.453125" style="614" customWidth="1"/>
    <col min="9224" max="9224" width="16.453125" style="614" customWidth="1"/>
    <col min="9225" max="9225" width="14.26953125" style="614" customWidth="1"/>
    <col min="9226" max="9226" width="20.26953125" style="614" customWidth="1"/>
    <col min="9227" max="9227" width="1" style="614" customWidth="1"/>
    <col min="9228" max="9229" width="4.81640625" style="614" customWidth="1"/>
    <col min="9230" max="9230" width="6.54296875" style="614" customWidth="1"/>
    <col min="9231" max="9231" width="5.7265625" style="614" customWidth="1"/>
    <col min="9232" max="9232" width="4.54296875" style="614" customWidth="1"/>
    <col min="9233" max="9233" width="6" style="614" customWidth="1"/>
    <col min="9234" max="9234" width="4.7265625" style="614" customWidth="1"/>
    <col min="9235" max="9235" width="7" style="614" customWidth="1"/>
    <col min="9236" max="9236" width="6.1796875" style="614" customWidth="1"/>
    <col min="9237" max="9237" width="7.7265625" style="614" customWidth="1"/>
    <col min="9238" max="9472" width="8.81640625" style="614"/>
    <col min="9473" max="9473" width="71.7265625" style="614" customWidth="1"/>
    <col min="9474" max="9474" width="11" style="614" customWidth="1"/>
    <col min="9475" max="9475" width="9.26953125" style="614" customWidth="1"/>
    <col min="9476" max="9476" width="10.7265625" style="614" customWidth="1"/>
    <col min="9477" max="9477" width="12.54296875" style="614" customWidth="1"/>
    <col min="9478" max="9478" width="18.1796875" style="614" customWidth="1"/>
    <col min="9479" max="9479" width="10.453125" style="614" customWidth="1"/>
    <col min="9480" max="9480" width="16.453125" style="614" customWidth="1"/>
    <col min="9481" max="9481" width="14.26953125" style="614" customWidth="1"/>
    <col min="9482" max="9482" width="20.26953125" style="614" customWidth="1"/>
    <col min="9483" max="9483" width="1" style="614" customWidth="1"/>
    <col min="9484" max="9485" width="4.81640625" style="614" customWidth="1"/>
    <col min="9486" max="9486" width="6.54296875" style="614" customWidth="1"/>
    <col min="9487" max="9487" width="5.7265625" style="614" customWidth="1"/>
    <col min="9488" max="9488" width="4.54296875" style="614" customWidth="1"/>
    <col min="9489" max="9489" width="6" style="614" customWidth="1"/>
    <col min="9490" max="9490" width="4.7265625" style="614" customWidth="1"/>
    <col min="9491" max="9491" width="7" style="614" customWidth="1"/>
    <col min="9492" max="9492" width="6.1796875" style="614" customWidth="1"/>
    <col min="9493" max="9493" width="7.7265625" style="614" customWidth="1"/>
    <col min="9494" max="9728" width="8.81640625" style="614"/>
    <col min="9729" max="9729" width="71.7265625" style="614" customWidth="1"/>
    <col min="9730" max="9730" width="11" style="614" customWidth="1"/>
    <col min="9731" max="9731" width="9.26953125" style="614" customWidth="1"/>
    <col min="9732" max="9732" width="10.7265625" style="614" customWidth="1"/>
    <col min="9733" max="9733" width="12.54296875" style="614" customWidth="1"/>
    <col min="9734" max="9734" width="18.1796875" style="614" customWidth="1"/>
    <col min="9735" max="9735" width="10.453125" style="614" customWidth="1"/>
    <col min="9736" max="9736" width="16.453125" style="614" customWidth="1"/>
    <col min="9737" max="9737" width="14.26953125" style="614" customWidth="1"/>
    <col min="9738" max="9738" width="20.26953125" style="614" customWidth="1"/>
    <col min="9739" max="9739" width="1" style="614" customWidth="1"/>
    <col min="9740" max="9741" width="4.81640625" style="614" customWidth="1"/>
    <col min="9742" max="9742" width="6.54296875" style="614" customWidth="1"/>
    <col min="9743" max="9743" width="5.7265625" style="614" customWidth="1"/>
    <col min="9744" max="9744" width="4.54296875" style="614" customWidth="1"/>
    <col min="9745" max="9745" width="6" style="614" customWidth="1"/>
    <col min="9746" max="9746" width="4.7265625" style="614" customWidth="1"/>
    <col min="9747" max="9747" width="7" style="614" customWidth="1"/>
    <col min="9748" max="9748" width="6.1796875" style="614" customWidth="1"/>
    <col min="9749" max="9749" width="7.7265625" style="614" customWidth="1"/>
    <col min="9750" max="9984" width="8.81640625" style="614"/>
    <col min="9985" max="9985" width="71.7265625" style="614" customWidth="1"/>
    <col min="9986" max="9986" width="11" style="614" customWidth="1"/>
    <col min="9987" max="9987" width="9.26953125" style="614" customWidth="1"/>
    <col min="9988" max="9988" width="10.7265625" style="614" customWidth="1"/>
    <col min="9989" max="9989" width="12.54296875" style="614" customWidth="1"/>
    <col min="9990" max="9990" width="18.1796875" style="614" customWidth="1"/>
    <col min="9991" max="9991" width="10.453125" style="614" customWidth="1"/>
    <col min="9992" max="9992" width="16.453125" style="614" customWidth="1"/>
    <col min="9993" max="9993" width="14.26953125" style="614" customWidth="1"/>
    <col min="9994" max="9994" width="20.26953125" style="614" customWidth="1"/>
    <col min="9995" max="9995" width="1" style="614" customWidth="1"/>
    <col min="9996" max="9997" width="4.81640625" style="614" customWidth="1"/>
    <col min="9998" max="9998" width="6.54296875" style="614" customWidth="1"/>
    <col min="9999" max="9999" width="5.7265625" style="614" customWidth="1"/>
    <col min="10000" max="10000" width="4.54296875" style="614" customWidth="1"/>
    <col min="10001" max="10001" width="6" style="614" customWidth="1"/>
    <col min="10002" max="10002" width="4.7265625" style="614" customWidth="1"/>
    <col min="10003" max="10003" width="7" style="614" customWidth="1"/>
    <col min="10004" max="10004" width="6.1796875" style="614" customWidth="1"/>
    <col min="10005" max="10005" width="7.7265625" style="614" customWidth="1"/>
    <col min="10006" max="10240" width="8.81640625" style="614"/>
    <col min="10241" max="10241" width="71.7265625" style="614" customWidth="1"/>
    <col min="10242" max="10242" width="11" style="614" customWidth="1"/>
    <col min="10243" max="10243" width="9.26953125" style="614" customWidth="1"/>
    <col min="10244" max="10244" width="10.7265625" style="614" customWidth="1"/>
    <col min="10245" max="10245" width="12.54296875" style="614" customWidth="1"/>
    <col min="10246" max="10246" width="18.1796875" style="614" customWidth="1"/>
    <col min="10247" max="10247" width="10.453125" style="614" customWidth="1"/>
    <col min="10248" max="10248" width="16.453125" style="614" customWidth="1"/>
    <col min="10249" max="10249" width="14.26953125" style="614" customWidth="1"/>
    <col min="10250" max="10250" width="20.26953125" style="614" customWidth="1"/>
    <col min="10251" max="10251" width="1" style="614" customWidth="1"/>
    <col min="10252" max="10253" width="4.81640625" style="614" customWidth="1"/>
    <col min="10254" max="10254" width="6.54296875" style="614" customWidth="1"/>
    <col min="10255" max="10255" width="5.7265625" style="614" customWidth="1"/>
    <col min="10256" max="10256" width="4.54296875" style="614" customWidth="1"/>
    <col min="10257" max="10257" width="6" style="614" customWidth="1"/>
    <col min="10258" max="10258" width="4.7265625" style="614" customWidth="1"/>
    <col min="10259" max="10259" width="7" style="614" customWidth="1"/>
    <col min="10260" max="10260" width="6.1796875" style="614" customWidth="1"/>
    <col min="10261" max="10261" width="7.7265625" style="614" customWidth="1"/>
    <col min="10262" max="10496" width="8.81640625" style="614"/>
    <col min="10497" max="10497" width="71.7265625" style="614" customWidth="1"/>
    <col min="10498" max="10498" width="11" style="614" customWidth="1"/>
    <col min="10499" max="10499" width="9.26953125" style="614" customWidth="1"/>
    <col min="10500" max="10500" width="10.7265625" style="614" customWidth="1"/>
    <col min="10501" max="10501" width="12.54296875" style="614" customWidth="1"/>
    <col min="10502" max="10502" width="18.1796875" style="614" customWidth="1"/>
    <col min="10503" max="10503" width="10.453125" style="614" customWidth="1"/>
    <col min="10504" max="10504" width="16.453125" style="614" customWidth="1"/>
    <col min="10505" max="10505" width="14.26953125" style="614" customWidth="1"/>
    <col min="10506" max="10506" width="20.26953125" style="614" customWidth="1"/>
    <col min="10507" max="10507" width="1" style="614" customWidth="1"/>
    <col min="10508" max="10509" width="4.81640625" style="614" customWidth="1"/>
    <col min="10510" max="10510" width="6.54296875" style="614" customWidth="1"/>
    <col min="10511" max="10511" width="5.7265625" style="614" customWidth="1"/>
    <col min="10512" max="10512" width="4.54296875" style="614" customWidth="1"/>
    <col min="10513" max="10513" width="6" style="614" customWidth="1"/>
    <col min="10514" max="10514" width="4.7265625" style="614" customWidth="1"/>
    <col min="10515" max="10515" width="7" style="614" customWidth="1"/>
    <col min="10516" max="10516" width="6.1796875" style="614" customWidth="1"/>
    <col min="10517" max="10517" width="7.7265625" style="614" customWidth="1"/>
    <col min="10518" max="10752" width="8.81640625" style="614"/>
    <col min="10753" max="10753" width="71.7265625" style="614" customWidth="1"/>
    <col min="10754" max="10754" width="11" style="614" customWidth="1"/>
    <col min="10755" max="10755" width="9.26953125" style="614" customWidth="1"/>
    <col min="10756" max="10756" width="10.7265625" style="614" customWidth="1"/>
    <col min="10757" max="10757" width="12.54296875" style="614" customWidth="1"/>
    <col min="10758" max="10758" width="18.1796875" style="614" customWidth="1"/>
    <col min="10759" max="10759" width="10.453125" style="614" customWidth="1"/>
    <col min="10760" max="10760" width="16.453125" style="614" customWidth="1"/>
    <col min="10761" max="10761" width="14.26953125" style="614" customWidth="1"/>
    <col min="10762" max="10762" width="20.26953125" style="614" customWidth="1"/>
    <col min="10763" max="10763" width="1" style="614" customWidth="1"/>
    <col min="10764" max="10765" width="4.81640625" style="614" customWidth="1"/>
    <col min="10766" max="10766" width="6.54296875" style="614" customWidth="1"/>
    <col min="10767" max="10767" width="5.7265625" style="614" customWidth="1"/>
    <col min="10768" max="10768" width="4.54296875" style="614" customWidth="1"/>
    <col min="10769" max="10769" width="6" style="614" customWidth="1"/>
    <col min="10770" max="10770" width="4.7265625" style="614" customWidth="1"/>
    <col min="10771" max="10771" width="7" style="614" customWidth="1"/>
    <col min="10772" max="10772" width="6.1796875" style="614" customWidth="1"/>
    <col min="10773" max="10773" width="7.7265625" style="614" customWidth="1"/>
    <col min="10774" max="11008" width="8.81640625" style="614"/>
    <col min="11009" max="11009" width="71.7265625" style="614" customWidth="1"/>
    <col min="11010" max="11010" width="11" style="614" customWidth="1"/>
    <col min="11011" max="11011" width="9.26953125" style="614" customWidth="1"/>
    <col min="11012" max="11012" width="10.7265625" style="614" customWidth="1"/>
    <col min="11013" max="11013" width="12.54296875" style="614" customWidth="1"/>
    <col min="11014" max="11014" width="18.1796875" style="614" customWidth="1"/>
    <col min="11015" max="11015" width="10.453125" style="614" customWidth="1"/>
    <col min="11016" max="11016" width="16.453125" style="614" customWidth="1"/>
    <col min="11017" max="11017" width="14.26953125" style="614" customWidth="1"/>
    <col min="11018" max="11018" width="20.26953125" style="614" customWidth="1"/>
    <col min="11019" max="11019" width="1" style="614" customWidth="1"/>
    <col min="11020" max="11021" width="4.81640625" style="614" customWidth="1"/>
    <col min="11022" max="11022" width="6.54296875" style="614" customWidth="1"/>
    <col min="11023" max="11023" width="5.7265625" style="614" customWidth="1"/>
    <col min="11024" max="11024" width="4.54296875" style="614" customWidth="1"/>
    <col min="11025" max="11025" width="6" style="614" customWidth="1"/>
    <col min="11026" max="11026" width="4.7265625" style="614" customWidth="1"/>
    <col min="11027" max="11027" width="7" style="614" customWidth="1"/>
    <col min="11028" max="11028" width="6.1796875" style="614" customWidth="1"/>
    <col min="11029" max="11029" width="7.7265625" style="614" customWidth="1"/>
    <col min="11030" max="11264" width="8.81640625" style="614"/>
    <col min="11265" max="11265" width="71.7265625" style="614" customWidth="1"/>
    <col min="11266" max="11266" width="11" style="614" customWidth="1"/>
    <col min="11267" max="11267" width="9.26953125" style="614" customWidth="1"/>
    <col min="11268" max="11268" width="10.7265625" style="614" customWidth="1"/>
    <col min="11269" max="11269" width="12.54296875" style="614" customWidth="1"/>
    <col min="11270" max="11270" width="18.1796875" style="614" customWidth="1"/>
    <col min="11271" max="11271" width="10.453125" style="614" customWidth="1"/>
    <col min="11272" max="11272" width="16.453125" style="614" customWidth="1"/>
    <col min="11273" max="11273" width="14.26953125" style="614" customWidth="1"/>
    <col min="11274" max="11274" width="20.26953125" style="614" customWidth="1"/>
    <col min="11275" max="11275" width="1" style="614" customWidth="1"/>
    <col min="11276" max="11277" width="4.81640625" style="614" customWidth="1"/>
    <col min="11278" max="11278" width="6.54296875" style="614" customWidth="1"/>
    <col min="11279" max="11279" width="5.7265625" style="614" customWidth="1"/>
    <col min="11280" max="11280" width="4.54296875" style="614" customWidth="1"/>
    <col min="11281" max="11281" width="6" style="614" customWidth="1"/>
    <col min="11282" max="11282" width="4.7265625" style="614" customWidth="1"/>
    <col min="11283" max="11283" width="7" style="614" customWidth="1"/>
    <col min="11284" max="11284" width="6.1796875" style="614" customWidth="1"/>
    <col min="11285" max="11285" width="7.7265625" style="614" customWidth="1"/>
    <col min="11286" max="11520" width="8.81640625" style="614"/>
    <col min="11521" max="11521" width="71.7265625" style="614" customWidth="1"/>
    <col min="11522" max="11522" width="11" style="614" customWidth="1"/>
    <col min="11523" max="11523" width="9.26953125" style="614" customWidth="1"/>
    <col min="11524" max="11524" width="10.7265625" style="614" customWidth="1"/>
    <col min="11525" max="11525" width="12.54296875" style="614" customWidth="1"/>
    <col min="11526" max="11526" width="18.1796875" style="614" customWidth="1"/>
    <col min="11527" max="11527" width="10.453125" style="614" customWidth="1"/>
    <col min="11528" max="11528" width="16.453125" style="614" customWidth="1"/>
    <col min="11529" max="11529" width="14.26953125" style="614" customWidth="1"/>
    <col min="11530" max="11530" width="20.26953125" style="614" customWidth="1"/>
    <col min="11531" max="11531" width="1" style="614" customWidth="1"/>
    <col min="11532" max="11533" width="4.81640625" style="614" customWidth="1"/>
    <col min="11534" max="11534" width="6.54296875" style="614" customWidth="1"/>
    <col min="11535" max="11535" width="5.7265625" style="614" customWidth="1"/>
    <col min="11536" max="11536" width="4.54296875" style="614" customWidth="1"/>
    <col min="11537" max="11537" width="6" style="614" customWidth="1"/>
    <col min="11538" max="11538" width="4.7265625" style="614" customWidth="1"/>
    <col min="11539" max="11539" width="7" style="614" customWidth="1"/>
    <col min="11540" max="11540" width="6.1796875" style="614" customWidth="1"/>
    <col min="11541" max="11541" width="7.7265625" style="614" customWidth="1"/>
    <col min="11542" max="11776" width="8.81640625" style="614"/>
    <col min="11777" max="11777" width="71.7265625" style="614" customWidth="1"/>
    <col min="11778" max="11778" width="11" style="614" customWidth="1"/>
    <col min="11779" max="11779" width="9.26953125" style="614" customWidth="1"/>
    <col min="11780" max="11780" width="10.7265625" style="614" customWidth="1"/>
    <col min="11781" max="11781" width="12.54296875" style="614" customWidth="1"/>
    <col min="11782" max="11782" width="18.1796875" style="614" customWidth="1"/>
    <col min="11783" max="11783" width="10.453125" style="614" customWidth="1"/>
    <col min="11784" max="11784" width="16.453125" style="614" customWidth="1"/>
    <col min="11785" max="11785" width="14.26953125" style="614" customWidth="1"/>
    <col min="11786" max="11786" width="20.26953125" style="614" customWidth="1"/>
    <col min="11787" max="11787" width="1" style="614" customWidth="1"/>
    <col min="11788" max="11789" width="4.81640625" style="614" customWidth="1"/>
    <col min="11790" max="11790" width="6.54296875" style="614" customWidth="1"/>
    <col min="11791" max="11791" width="5.7265625" style="614" customWidth="1"/>
    <col min="11792" max="11792" width="4.54296875" style="614" customWidth="1"/>
    <col min="11793" max="11793" width="6" style="614" customWidth="1"/>
    <col min="11794" max="11794" width="4.7265625" style="614" customWidth="1"/>
    <col min="11795" max="11795" width="7" style="614" customWidth="1"/>
    <col min="11796" max="11796" width="6.1796875" style="614" customWidth="1"/>
    <col min="11797" max="11797" width="7.7265625" style="614" customWidth="1"/>
    <col min="11798" max="12032" width="8.81640625" style="614"/>
    <col min="12033" max="12033" width="71.7265625" style="614" customWidth="1"/>
    <col min="12034" max="12034" width="11" style="614" customWidth="1"/>
    <col min="12035" max="12035" width="9.26953125" style="614" customWidth="1"/>
    <col min="12036" max="12036" width="10.7265625" style="614" customWidth="1"/>
    <col min="12037" max="12037" width="12.54296875" style="614" customWidth="1"/>
    <col min="12038" max="12038" width="18.1796875" style="614" customWidth="1"/>
    <col min="12039" max="12039" width="10.453125" style="614" customWidth="1"/>
    <col min="12040" max="12040" width="16.453125" style="614" customWidth="1"/>
    <col min="12041" max="12041" width="14.26953125" style="614" customWidth="1"/>
    <col min="12042" max="12042" width="20.26953125" style="614" customWidth="1"/>
    <col min="12043" max="12043" width="1" style="614" customWidth="1"/>
    <col min="12044" max="12045" width="4.81640625" style="614" customWidth="1"/>
    <col min="12046" max="12046" width="6.54296875" style="614" customWidth="1"/>
    <col min="12047" max="12047" width="5.7265625" style="614" customWidth="1"/>
    <col min="12048" max="12048" width="4.54296875" style="614" customWidth="1"/>
    <col min="12049" max="12049" width="6" style="614" customWidth="1"/>
    <col min="12050" max="12050" width="4.7265625" style="614" customWidth="1"/>
    <col min="12051" max="12051" width="7" style="614" customWidth="1"/>
    <col min="12052" max="12052" width="6.1796875" style="614" customWidth="1"/>
    <col min="12053" max="12053" width="7.7265625" style="614" customWidth="1"/>
    <col min="12054" max="12288" width="8.81640625" style="614"/>
    <col min="12289" max="12289" width="71.7265625" style="614" customWidth="1"/>
    <col min="12290" max="12290" width="11" style="614" customWidth="1"/>
    <col min="12291" max="12291" width="9.26953125" style="614" customWidth="1"/>
    <col min="12292" max="12292" width="10.7265625" style="614" customWidth="1"/>
    <col min="12293" max="12293" width="12.54296875" style="614" customWidth="1"/>
    <col min="12294" max="12294" width="18.1796875" style="614" customWidth="1"/>
    <col min="12295" max="12295" width="10.453125" style="614" customWidth="1"/>
    <col min="12296" max="12296" width="16.453125" style="614" customWidth="1"/>
    <col min="12297" max="12297" width="14.26953125" style="614" customWidth="1"/>
    <col min="12298" max="12298" width="20.26953125" style="614" customWidth="1"/>
    <col min="12299" max="12299" width="1" style="614" customWidth="1"/>
    <col min="12300" max="12301" width="4.81640625" style="614" customWidth="1"/>
    <col min="12302" max="12302" width="6.54296875" style="614" customWidth="1"/>
    <col min="12303" max="12303" width="5.7265625" style="614" customWidth="1"/>
    <col min="12304" max="12304" width="4.54296875" style="614" customWidth="1"/>
    <col min="12305" max="12305" width="6" style="614" customWidth="1"/>
    <col min="12306" max="12306" width="4.7265625" style="614" customWidth="1"/>
    <col min="12307" max="12307" width="7" style="614" customWidth="1"/>
    <col min="12308" max="12308" width="6.1796875" style="614" customWidth="1"/>
    <col min="12309" max="12309" width="7.7265625" style="614" customWidth="1"/>
    <col min="12310" max="12544" width="8.81640625" style="614"/>
    <col min="12545" max="12545" width="71.7265625" style="614" customWidth="1"/>
    <col min="12546" max="12546" width="11" style="614" customWidth="1"/>
    <col min="12547" max="12547" width="9.26953125" style="614" customWidth="1"/>
    <col min="12548" max="12548" width="10.7265625" style="614" customWidth="1"/>
    <col min="12549" max="12549" width="12.54296875" style="614" customWidth="1"/>
    <col min="12550" max="12550" width="18.1796875" style="614" customWidth="1"/>
    <col min="12551" max="12551" width="10.453125" style="614" customWidth="1"/>
    <col min="12552" max="12552" width="16.453125" style="614" customWidth="1"/>
    <col min="12553" max="12553" width="14.26953125" style="614" customWidth="1"/>
    <col min="12554" max="12554" width="20.26953125" style="614" customWidth="1"/>
    <col min="12555" max="12555" width="1" style="614" customWidth="1"/>
    <col min="12556" max="12557" width="4.81640625" style="614" customWidth="1"/>
    <col min="12558" max="12558" width="6.54296875" style="614" customWidth="1"/>
    <col min="12559" max="12559" width="5.7265625" style="614" customWidth="1"/>
    <col min="12560" max="12560" width="4.54296875" style="614" customWidth="1"/>
    <col min="12561" max="12561" width="6" style="614" customWidth="1"/>
    <col min="12562" max="12562" width="4.7265625" style="614" customWidth="1"/>
    <col min="12563" max="12563" width="7" style="614" customWidth="1"/>
    <col min="12564" max="12564" width="6.1796875" style="614" customWidth="1"/>
    <col min="12565" max="12565" width="7.7265625" style="614" customWidth="1"/>
    <col min="12566" max="12800" width="8.81640625" style="614"/>
    <col min="12801" max="12801" width="71.7265625" style="614" customWidth="1"/>
    <col min="12802" max="12802" width="11" style="614" customWidth="1"/>
    <col min="12803" max="12803" width="9.26953125" style="614" customWidth="1"/>
    <col min="12804" max="12804" width="10.7265625" style="614" customWidth="1"/>
    <col min="12805" max="12805" width="12.54296875" style="614" customWidth="1"/>
    <col min="12806" max="12806" width="18.1796875" style="614" customWidth="1"/>
    <col min="12807" max="12807" width="10.453125" style="614" customWidth="1"/>
    <col min="12808" max="12808" width="16.453125" style="614" customWidth="1"/>
    <col min="12809" max="12809" width="14.26953125" style="614" customWidth="1"/>
    <col min="12810" max="12810" width="20.26953125" style="614" customWidth="1"/>
    <col min="12811" max="12811" width="1" style="614" customWidth="1"/>
    <col min="12812" max="12813" width="4.81640625" style="614" customWidth="1"/>
    <col min="12814" max="12814" width="6.54296875" style="614" customWidth="1"/>
    <col min="12815" max="12815" width="5.7265625" style="614" customWidth="1"/>
    <col min="12816" max="12816" width="4.54296875" style="614" customWidth="1"/>
    <col min="12817" max="12817" width="6" style="614" customWidth="1"/>
    <col min="12818" max="12818" width="4.7265625" style="614" customWidth="1"/>
    <col min="12819" max="12819" width="7" style="614" customWidth="1"/>
    <col min="12820" max="12820" width="6.1796875" style="614" customWidth="1"/>
    <col min="12821" max="12821" width="7.7265625" style="614" customWidth="1"/>
    <col min="12822" max="13056" width="8.81640625" style="614"/>
    <col min="13057" max="13057" width="71.7265625" style="614" customWidth="1"/>
    <col min="13058" max="13058" width="11" style="614" customWidth="1"/>
    <col min="13059" max="13059" width="9.26953125" style="614" customWidth="1"/>
    <col min="13060" max="13060" width="10.7265625" style="614" customWidth="1"/>
    <col min="13061" max="13061" width="12.54296875" style="614" customWidth="1"/>
    <col min="13062" max="13062" width="18.1796875" style="614" customWidth="1"/>
    <col min="13063" max="13063" width="10.453125" style="614" customWidth="1"/>
    <col min="13064" max="13064" width="16.453125" style="614" customWidth="1"/>
    <col min="13065" max="13065" width="14.26953125" style="614" customWidth="1"/>
    <col min="13066" max="13066" width="20.26953125" style="614" customWidth="1"/>
    <col min="13067" max="13067" width="1" style="614" customWidth="1"/>
    <col min="13068" max="13069" width="4.81640625" style="614" customWidth="1"/>
    <col min="13070" max="13070" width="6.54296875" style="614" customWidth="1"/>
    <col min="13071" max="13071" width="5.7265625" style="614" customWidth="1"/>
    <col min="13072" max="13072" width="4.54296875" style="614" customWidth="1"/>
    <col min="13073" max="13073" width="6" style="614" customWidth="1"/>
    <col min="13074" max="13074" width="4.7265625" style="614" customWidth="1"/>
    <col min="13075" max="13075" width="7" style="614" customWidth="1"/>
    <col min="13076" max="13076" width="6.1796875" style="614" customWidth="1"/>
    <col min="13077" max="13077" width="7.7265625" style="614" customWidth="1"/>
    <col min="13078" max="13312" width="8.81640625" style="614"/>
    <col min="13313" max="13313" width="71.7265625" style="614" customWidth="1"/>
    <col min="13314" max="13314" width="11" style="614" customWidth="1"/>
    <col min="13315" max="13315" width="9.26953125" style="614" customWidth="1"/>
    <col min="13316" max="13316" width="10.7265625" style="614" customWidth="1"/>
    <col min="13317" max="13317" width="12.54296875" style="614" customWidth="1"/>
    <col min="13318" max="13318" width="18.1796875" style="614" customWidth="1"/>
    <col min="13319" max="13319" width="10.453125" style="614" customWidth="1"/>
    <col min="13320" max="13320" width="16.453125" style="614" customWidth="1"/>
    <col min="13321" max="13321" width="14.26953125" style="614" customWidth="1"/>
    <col min="13322" max="13322" width="20.26953125" style="614" customWidth="1"/>
    <col min="13323" max="13323" width="1" style="614" customWidth="1"/>
    <col min="13324" max="13325" width="4.81640625" style="614" customWidth="1"/>
    <col min="13326" max="13326" width="6.54296875" style="614" customWidth="1"/>
    <col min="13327" max="13327" width="5.7265625" style="614" customWidth="1"/>
    <col min="13328" max="13328" width="4.54296875" style="614" customWidth="1"/>
    <col min="13329" max="13329" width="6" style="614" customWidth="1"/>
    <col min="13330" max="13330" width="4.7265625" style="614" customWidth="1"/>
    <col min="13331" max="13331" width="7" style="614" customWidth="1"/>
    <col min="13332" max="13332" width="6.1796875" style="614" customWidth="1"/>
    <col min="13333" max="13333" width="7.7265625" style="614" customWidth="1"/>
    <col min="13334" max="13568" width="8.81640625" style="614"/>
    <col min="13569" max="13569" width="71.7265625" style="614" customWidth="1"/>
    <col min="13570" max="13570" width="11" style="614" customWidth="1"/>
    <col min="13571" max="13571" width="9.26953125" style="614" customWidth="1"/>
    <col min="13572" max="13572" width="10.7265625" style="614" customWidth="1"/>
    <col min="13573" max="13573" width="12.54296875" style="614" customWidth="1"/>
    <col min="13574" max="13574" width="18.1796875" style="614" customWidth="1"/>
    <col min="13575" max="13575" width="10.453125" style="614" customWidth="1"/>
    <col min="13576" max="13576" width="16.453125" style="614" customWidth="1"/>
    <col min="13577" max="13577" width="14.26953125" style="614" customWidth="1"/>
    <col min="13578" max="13578" width="20.26953125" style="614" customWidth="1"/>
    <col min="13579" max="13579" width="1" style="614" customWidth="1"/>
    <col min="13580" max="13581" width="4.81640625" style="614" customWidth="1"/>
    <col min="13582" max="13582" width="6.54296875" style="614" customWidth="1"/>
    <col min="13583" max="13583" width="5.7265625" style="614" customWidth="1"/>
    <col min="13584" max="13584" width="4.54296875" style="614" customWidth="1"/>
    <col min="13585" max="13585" width="6" style="614" customWidth="1"/>
    <col min="13586" max="13586" width="4.7265625" style="614" customWidth="1"/>
    <col min="13587" max="13587" width="7" style="614" customWidth="1"/>
    <col min="13588" max="13588" width="6.1796875" style="614" customWidth="1"/>
    <col min="13589" max="13589" width="7.7265625" style="614" customWidth="1"/>
    <col min="13590" max="13824" width="8.81640625" style="614"/>
    <col min="13825" max="13825" width="71.7265625" style="614" customWidth="1"/>
    <col min="13826" max="13826" width="11" style="614" customWidth="1"/>
    <col min="13827" max="13827" width="9.26953125" style="614" customWidth="1"/>
    <col min="13828" max="13828" width="10.7265625" style="614" customWidth="1"/>
    <col min="13829" max="13829" width="12.54296875" style="614" customWidth="1"/>
    <col min="13830" max="13830" width="18.1796875" style="614" customWidth="1"/>
    <col min="13831" max="13831" width="10.453125" style="614" customWidth="1"/>
    <col min="13832" max="13832" width="16.453125" style="614" customWidth="1"/>
    <col min="13833" max="13833" width="14.26953125" style="614" customWidth="1"/>
    <col min="13834" max="13834" width="20.26953125" style="614" customWidth="1"/>
    <col min="13835" max="13835" width="1" style="614" customWidth="1"/>
    <col min="13836" max="13837" width="4.81640625" style="614" customWidth="1"/>
    <col min="13838" max="13838" width="6.54296875" style="614" customWidth="1"/>
    <col min="13839" max="13839" width="5.7265625" style="614" customWidth="1"/>
    <col min="13840" max="13840" width="4.54296875" style="614" customWidth="1"/>
    <col min="13841" max="13841" width="6" style="614" customWidth="1"/>
    <col min="13842" max="13842" width="4.7265625" style="614" customWidth="1"/>
    <col min="13843" max="13843" width="7" style="614" customWidth="1"/>
    <col min="13844" max="13844" width="6.1796875" style="614" customWidth="1"/>
    <col min="13845" max="13845" width="7.7265625" style="614" customWidth="1"/>
    <col min="13846" max="14080" width="8.81640625" style="614"/>
    <col min="14081" max="14081" width="71.7265625" style="614" customWidth="1"/>
    <col min="14082" max="14082" width="11" style="614" customWidth="1"/>
    <col min="14083" max="14083" width="9.26953125" style="614" customWidth="1"/>
    <col min="14084" max="14084" width="10.7265625" style="614" customWidth="1"/>
    <col min="14085" max="14085" width="12.54296875" style="614" customWidth="1"/>
    <col min="14086" max="14086" width="18.1796875" style="614" customWidth="1"/>
    <col min="14087" max="14087" width="10.453125" style="614" customWidth="1"/>
    <col min="14088" max="14088" width="16.453125" style="614" customWidth="1"/>
    <col min="14089" max="14089" width="14.26953125" style="614" customWidth="1"/>
    <col min="14090" max="14090" width="20.26953125" style="614" customWidth="1"/>
    <col min="14091" max="14091" width="1" style="614" customWidth="1"/>
    <col min="14092" max="14093" width="4.81640625" style="614" customWidth="1"/>
    <col min="14094" max="14094" width="6.54296875" style="614" customWidth="1"/>
    <col min="14095" max="14095" width="5.7265625" style="614" customWidth="1"/>
    <col min="14096" max="14096" width="4.54296875" style="614" customWidth="1"/>
    <col min="14097" max="14097" width="6" style="614" customWidth="1"/>
    <col min="14098" max="14098" width="4.7265625" style="614" customWidth="1"/>
    <col min="14099" max="14099" width="7" style="614" customWidth="1"/>
    <col min="14100" max="14100" width="6.1796875" style="614" customWidth="1"/>
    <col min="14101" max="14101" width="7.7265625" style="614" customWidth="1"/>
    <col min="14102" max="14336" width="8.81640625" style="614"/>
    <col min="14337" max="14337" width="71.7265625" style="614" customWidth="1"/>
    <col min="14338" max="14338" width="11" style="614" customWidth="1"/>
    <col min="14339" max="14339" width="9.26953125" style="614" customWidth="1"/>
    <col min="14340" max="14340" width="10.7265625" style="614" customWidth="1"/>
    <col min="14341" max="14341" width="12.54296875" style="614" customWidth="1"/>
    <col min="14342" max="14342" width="18.1796875" style="614" customWidth="1"/>
    <col min="14343" max="14343" width="10.453125" style="614" customWidth="1"/>
    <col min="14344" max="14344" width="16.453125" style="614" customWidth="1"/>
    <col min="14345" max="14345" width="14.26953125" style="614" customWidth="1"/>
    <col min="14346" max="14346" width="20.26953125" style="614" customWidth="1"/>
    <col min="14347" max="14347" width="1" style="614" customWidth="1"/>
    <col min="14348" max="14349" width="4.81640625" style="614" customWidth="1"/>
    <col min="14350" max="14350" width="6.54296875" style="614" customWidth="1"/>
    <col min="14351" max="14351" width="5.7265625" style="614" customWidth="1"/>
    <col min="14352" max="14352" width="4.54296875" style="614" customWidth="1"/>
    <col min="14353" max="14353" width="6" style="614" customWidth="1"/>
    <col min="14354" max="14354" width="4.7265625" style="614" customWidth="1"/>
    <col min="14355" max="14355" width="7" style="614" customWidth="1"/>
    <col min="14356" max="14356" width="6.1796875" style="614" customWidth="1"/>
    <col min="14357" max="14357" width="7.7265625" style="614" customWidth="1"/>
    <col min="14358" max="14592" width="8.81640625" style="614"/>
    <col min="14593" max="14593" width="71.7265625" style="614" customWidth="1"/>
    <col min="14594" max="14594" width="11" style="614" customWidth="1"/>
    <col min="14595" max="14595" width="9.26953125" style="614" customWidth="1"/>
    <col min="14596" max="14596" width="10.7265625" style="614" customWidth="1"/>
    <col min="14597" max="14597" width="12.54296875" style="614" customWidth="1"/>
    <col min="14598" max="14598" width="18.1796875" style="614" customWidth="1"/>
    <col min="14599" max="14599" width="10.453125" style="614" customWidth="1"/>
    <col min="14600" max="14600" width="16.453125" style="614" customWidth="1"/>
    <col min="14601" max="14601" width="14.26953125" style="614" customWidth="1"/>
    <col min="14602" max="14602" width="20.26953125" style="614" customWidth="1"/>
    <col min="14603" max="14603" width="1" style="614" customWidth="1"/>
    <col min="14604" max="14605" width="4.81640625" style="614" customWidth="1"/>
    <col min="14606" max="14606" width="6.54296875" style="614" customWidth="1"/>
    <col min="14607" max="14607" width="5.7265625" style="614" customWidth="1"/>
    <col min="14608" max="14608" width="4.54296875" style="614" customWidth="1"/>
    <col min="14609" max="14609" width="6" style="614" customWidth="1"/>
    <col min="14610" max="14610" width="4.7265625" style="614" customWidth="1"/>
    <col min="14611" max="14611" width="7" style="614" customWidth="1"/>
    <col min="14612" max="14612" width="6.1796875" style="614" customWidth="1"/>
    <col min="14613" max="14613" width="7.7265625" style="614" customWidth="1"/>
    <col min="14614" max="14848" width="8.81640625" style="614"/>
    <col min="14849" max="14849" width="71.7265625" style="614" customWidth="1"/>
    <col min="14850" max="14850" width="11" style="614" customWidth="1"/>
    <col min="14851" max="14851" width="9.26953125" style="614" customWidth="1"/>
    <col min="14852" max="14852" width="10.7265625" style="614" customWidth="1"/>
    <col min="14853" max="14853" width="12.54296875" style="614" customWidth="1"/>
    <col min="14854" max="14854" width="18.1796875" style="614" customWidth="1"/>
    <col min="14855" max="14855" width="10.453125" style="614" customWidth="1"/>
    <col min="14856" max="14856" width="16.453125" style="614" customWidth="1"/>
    <col min="14857" max="14857" width="14.26953125" style="614" customWidth="1"/>
    <col min="14858" max="14858" width="20.26953125" style="614" customWidth="1"/>
    <col min="14859" max="14859" width="1" style="614" customWidth="1"/>
    <col min="14860" max="14861" width="4.81640625" style="614" customWidth="1"/>
    <col min="14862" max="14862" width="6.54296875" style="614" customWidth="1"/>
    <col min="14863" max="14863" width="5.7265625" style="614" customWidth="1"/>
    <col min="14864" max="14864" width="4.54296875" style="614" customWidth="1"/>
    <col min="14865" max="14865" width="6" style="614" customWidth="1"/>
    <col min="14866" max="14866" width="4.7265625" style="614" customWidth="1"/>
    <col min="14867" max="14867" width="7" style="614" customWidth="1"/>
    <col min="14868" max="14868" width="6.1796875" style="614" customWidth="1"/>
    <col min="14869" max="14869" width="7.7265625" style="614" customWidth="1"/>
    <col min="14870" max="15104" width="8.81640625" style="614"/>
    <col min="15105" max="15105" width="71.7265625" style="614" customWidth="1"/>
    <col min="15106" max="15106" width="11" style="614" customWidth="1"/>
    <col min="15107" max="15107" width="9.26953125" style="614" customWidth="1"/>
    <col min="15108" max="15108" width="10.7265625" style="614" customWidth="1"/>
    <col min="15109" max="15109" width="12.54296875" style="614" customWidth="1"/>
    <col min="15110" max="15110" width="18.1796875" style="614" customWidth="1"/>
    <col min="15111" max="15111" width="10.453125" style="614" customWidth="1"/>
    <col min="15112" max="15112" width="16.453125" style="614" customWidth="1"/>
    <col min="15113" max="15113" width="14.26953125" style="614" customWidth="1"/>
    <col min="15114" max="15114" width="20.26953125" style="614" customWidth="1"/>
    <col min="15115" max="15115" width="1" style="614" customWidth="1"/>
    <col min="15116" max="15117" width="4.81640625" style="614" customWidth="1"/>
    <col min="15118" max="15118" width="6.54296875" style="614" customWidth="1"/>
    <col min="15119" max="15119" width="5.7265625" style="614" customWidth="1"/>
    <col min="15120" max="15120" width="4.54296875" style="614" customWidth="1"/>
    <col min="15121" max="15121" width="6" style="614" customWidth="1"/>
    <col min="15122" max="15122" width="4.7265625" style="614" customWidth="1"/>
    <col min="15123" max="15123" width="7" style="614" customWidth="1"/>
    <col min="15124" max="15124" width="6.1796875" style="614" customWidth="1"/>
    <col min="15125" max="15125" width="7.7265625" style="614" customWidth="1"/>
    <col min="15126" max="15360" width="8.81640625" style="614"/>
    <col min="15361" max="15361" width="71.7265625" style="614" customWidth="1"/>
    <col min="15362" max="15362" width="11" style="614" customWidth="1"/>
    <col min="15363" max="15363" width="9.26953125" style="614" customWidth="1"/>
    <col min="15364" max="15364" width="10.7265625" style="614" customWidth="1"/>
    <col min="15365" max="15365" width="12.54296875" style="614" customWidth="1"/>
    <col min="15366" max="15366" width="18.1796875" style="614" customWidth="1"/>
    <col min="15367" max="15367" width="10.453125" style="614" customWidth="1"/>
    <col min="15368" max="15368" width="16.453125" style="614" customWidth="1"/>
    <col min="15369" max="15369" width="14.26953125" style="614" customWidth="1"/>
    <col min="15370" max="15370" width="20.26953125" style="614" customWidth="1"/>
    <col min="15371" max="15371" width="1" style="614" customWidth="1"/>
    <col min="15372" max="15373" width="4.81640625" style="614" customWidth="1"/>
    <col min="15374" max="15374" width="6.54296875" style="614" customWidth="1"/>
    <col min="15375" max="15375" width="5.7265625" style="614" customWidth="1"/>
    <col min="15376" max="15376" width="4.54296875" style="614" customWidth="1"/>
    <col min="15377" max="15377" width="6" style="614" customWidth="1"/>
    <col min="15378" max="15378" width="4.7265625" style="614" customWidth="1"/>
    <col min="15379" max="15379" width="7" style="614" customWidth="1"/>
    <col min="15380" max="15380" width="6.1796875" style="614" customWidth="1"/>
    <col min="15381" max="15381" width="7.7265625" style="614" customWidth="1"/>
    <col min="15382" max="15616" width="8.81640625" style="614"/>
    <col min="15617" max="15617" width="71.7265625" style="614" customWidth="1"/>
    <col min="15618" max="15618" width="11" style="614" customWidth="1"/>
    <col min="15619" max="15619" width="9.26953125" style="614" customWidth="1"/>
    <col min="15620" max="15620" width="10.7265625" style="614" customWidth="1"/>
    <col min="15621" max="15621" width="12.54296875" style="614" customWidth="1"/>
    <col min="15622" max="15622" width="18.1796875" style="614" customWidth="1"/>
    <col min="15623" max="15623" width="10.453125" style="614" customWidth="1"/>
    <col min="15624" max="15624" width="16.453125" style="614" customWidth="1"/>
    <col min="15625" max="15625" width="14.26953125" style="614" customWidth="1"/>
    <col min="15626" max="15626" width="20.26953125" style="614" customWidth="1"/>
    <col min="15627" max="15627" width="1" style="614" customWidth="1"/>
    <col min="15628" max="15629" width="4.81640625" style="614" customWidth="1"/>
    <col min="15630" max="15630" width="6.54296875" style="614" customWidth="1"/>
    <col min="15631" max="15631" width="5.7265625" style="614" customWidth="1"/>
    <col min="15632" max="15632" width="4.54296875" style="614" customWidth="1"/>
    <col min="15633" max="15633" width="6" style="614" customWidth="1"/>
    <col min="15634" max="15634" width="4.7265625" style="614" customWidth="1"/>
    <col min="15635" max="15635" width="7" style="614" customWidth="1"/>
    <col min="15636" max="15636" width="6.1796875" style="614" customWidth="1"/>
    <col min="15637" max="15637" width="7.7265625" style="614" customWidth="1"/>
    <col min="15638" max="15872" width="8.81640625" style="614"/>
    <col min="15873" max="15873" width="71.7265625" style="614" customWidth="1"/>
    <col min="15874" max="15874" width="11" style="614" customWidth="1"/>
    <col min="15875" max="15875" width="9.26953125" style="614" customWidth="1"/>
    <col min="15876" max="15876" width="10.7265625" style="614" customWidth="1"/>
    <col min="15877" max="15877" width="12.54296875" style="614" customWidth="1"/>
    <col min="15878" max="15878" width="18.1796875" style="614" customWidth="1"/>
    <col min="15879" max="15879" width="10.453125" style="614" customWidth="1"/>
    <col min="15880" max="15880" width="16.453125" style="614" customWidth="1"/>
    <col min="15881" max="15881" width="14.26953125" style="614" customWidth="1"/>
    <col min="15882" max="15882" width="20.26953125" style="614" customWidth="1"/>
    <col min="15883" max="15883" width="1" style="614" customWidth="1"/>
    <col min="15884" max="15885" width="4.81640625" style="614" customWidth="1"/>
    <col min="15886" max="15886" width="6.54296875" style="614" customWidth="1"/>
    <col min="15887" max="15887" width="5.7265625" style="614" customWidth="1"/>
    <col min="15888" max="15888" width="4.54296875" style="614" customWidth="1"/>
    <col min="15889" max="15889" width="6" style="614" customWidth="1"/>
    <col min="15890" max="15890" width="4.7265625" style="614" customWidth="1"/>
    <col min="15891" max="15891" width="7" style="614" customWidth="1"/>
    <col min="15892" max="15892" width="6.1796875" style="614" customWidth="1"/>
    <col min="15893" max="15893" width="7.7265625" style="614" customWidth="1"/>
    <col min="15894" max="16128" width="8.81640625" style="614"/>
    <col min="16129" max="16129" width="71.7265625" style="614" customWidth="1"/>
    <col min="16130" max="16130" width="11" style="614" customWidth="1"/>
    <col min="16131" max="16131" width="9.26953125" style="614" customWidth="1"/>
    <col min="16132" max="16132" width="10.7265625" style="614" customWidth="1"/>
    <col min="16133" max="16133" width="12.54296875" style="614" customWidth="1"/>
    <col min="16134" max="16134" width="18.1796875" style="614" customWidth="1"/>
    <col min="16135" max="16135" width="10.453125" style="614" customWidth="1"/>
    <col min="16136" max="16136" width="16.453125" style="614" customWidth="1"/>
    <col min="16137" max="16137" width="14.26953125" style="614" customWidth="1"/>
    <col min="16138" max="16138" width="20.26953125" style="614" customWidth="1"/>
    <col min="16139" max="16139" width="1" style="614" customWidth="1"/>
    <col min="16140" max="16141" width="4.81640625" style="614" customWidth="1"/>
    <col min="16142" max="16142" width="6.54296875" style="614" customWidth="1"/>
    <col min="16143" max="16143" width="5.7265625" style="614" customWidth="1"/>
    <col min="16144" max="16144" width="4.54296875" style="614" customWidth="1"/>
    <col min="16145" max="16145" width="6" style="614" customWidth="1"/>
    <col min="16146" max="16146" width="4.7265625" style="614" customWidth="1"/>
    <col min="16147" max="16147" width="7" style="614" customWidth="1"/>
    <col min="16148" max="16148" width="6.1796875" style="614" customWidth="1"/>
    <col min="16149" max="16149" width="7.7265625" style="614" customWidth="1"/>
    <col min="16150" max="16384" width="8.81640625" style="614"/>
  </cols>
  <sheetData>
    <row r="1" spans="1:256" ht="73.5" customHeight="1" x14ac:dyDescent="0.35">
      <c r="A1" s="1678" t="s">
        <v>1105</v>
      </c>
      <c r="B1" s="1679"/>
      <c r="C1" s="1679"/>
      <c r="D1" s="1679"/>
      <c r="E1" s="1679"/>
      <c r="F1" s="1679"/>
      <c r="G1" s="1679"/>
      <c r="H1" s="1679"/>
      <c r="I1" s="1679"/>
      <c r="J1" s="1679"/>
      <c r="K1" s="613"/>
    </row>
    <row r="2" spans="1:256" ht="17.5" x14ac:dyDescent="0.35">
      <c r="A2" s="615"/>
      <c r="B2" s="616"/>
      <c r="C2" s="616"/>
      <c r="D2" s="616"/>
      <c r="E2" s="616"/>
      <c r="F2" s="616"/>
      <c r="G2" s="616"/>
      <c r="H2" s="616"/>
      <c r="I2" s="616"/>
      <c r="J2" s="616"/>
      <c r="K2" s="613"/>
    </row>
    <row r="3" spans="1:256" ht="15" x14ac:dyDescent="0.35">
      <c r="A3" s="1680" t="s">
        <v>1106</v>
      </c>
      <c r="B3" s="1677"/>
      <c r="C3" s="1677"/>
      <c r="D3" s="1677"/>
      <c r="E3" s="1677"/>
      <c r="F3" s="1677"/>
      <c r="G3" s="1677"/>
      <c r="H3" s="1677"/>
      <c r="I3" s="1677"/>
      <c r="J3" s="1677"/>
      <c r="K3" s="617"/>
    </row>
    <row r="4" spans="1:256" ht="15" x14ac:dyDescent="0.35">
      <c r="A4" s="1680" t="s">
        <v>1107</v>
      </c>
      <c r="B4" s="1677"/>
      <c r="C4" s="1677"/>
      <c r="D4" s="1677"/>
      <c r="E4" s="1677"/>
      <c r="F4" s="1677"/>
      <c r="G4" s="1677"/>
      <c r="H4" s="1677"/>
      <c r="I4" s="1677"/>
      <c r="J4" s="1677"/>
      <c r="K4" s="617"/>
    </row>
    <row r="5" spans="1:256" ht="15" x14ac:dyDescent="0.35">
      <c r="A5" s="1680" t="s">
        <v>1278</v>
      </c>
      <c r="B5" s="1677"/>
      <c r="C5" s="1677"/>
      <c r="D5" s="1677"/>
      <c r="E5" s="1677"/>
      <c r="F5" s="1677"/>
      <c r="G5" s="1677"/>
      <c r="H5" s="1677"/>
      <c r="I5" s="1677"/>
      <c r="J5" s="1677"/>
      <c r="K5" s="617"/>
    </row>
    <row r="6" spans="1:256" ht="15" x14ac:dyDescent="0.35">
      <c r="A6" s="1676" t="s">
        <v>1279</v>
      </c>
      <c r="B6" s="1677"/>
      <c r="C6" s="1677"/>
      <c r="D6" s="1677"/>
      <c r="E6" s="1677"/>
      <c r="F6" s="1677"/>
      <c r="G6" s="1677"/>
      <c r="H6" s="1677"/>
      <c r="I6" s="1677"/>
      <c r="J6" s="1677"/>
      <c r="K6" s="617"/>
    </row>
    <row r="7" spans="1:256" ht="15" x14ac:dyDescent="0.35">
      <c r="A7" s="1676" t="s">
        <v>1280</v>
      </c>
      <c r="B7" s="1677"/>
      <c r="C7" s="1677"/>
      <c r="D7" s="1677"/>
      <c r="E7" s="1677"/>
      <c r="F7" s="1677"/>
      <c r="G7" s="1677"/>
      <c r="H7" s="1677"/>
      <c r="I7" s="1677"/>
      <c r="J7" s="1677"/>
      <c r="K7" s="617"/>
    </row>
    <row r="8" spans="1:256" s="622" customFormat="1" ht="18.75" customHeight="1" x14ac:dyDescent="0.35">
      <c r="A8" s="618" t="s">
        <v>1111</v>
      </c>
      <c r="B8" s="619"/>
      <c r="C8" s="619"/>
      <c r="D8" s="619"/>
      <c r="E8" s="619"/>
      <c r="F8" s="619"/>
      <c r="G8" s="619"/>
      <c r="H8" s="619"/>
      <c r="I8" s="619"/>
      <c r="J8" s="620"/>
      <c r="K8" s="621"/>
      <c r="L8" s="1675"/>
      <c r="M8" s="1674"/>
      <c r="N8" s="1674"/>
      <c r="O8" s="1674"/>
      <c r="P8" s="1673"/>
      <c r="Q8" s="1674"/>
      <c r="R8" s="1674"/>
      <c r="S8" s="1674"/>
      <c r="T8" s="1673"/>
      <c r="U8" s="1674"/>
      <c r="V8" s="1674"/>
      <c r="W8" s="1674"/>
      <c r="X8" s="1673"/>
      <c r="Y8" s="1674"/>
      <c r="Z8" s="1674"/>
      <c r="AA8" s="1674"/>
      <c r="AB8" s="1673"/>
      <c r="AC8" s="1674"/>
      <c r="AD8" s="1674"/>
      <c r="AE8" s="1674"/>
      <c r="AF8" s="1673"/>
      <c r="AG8" s="1674"/>
      <c r="AH8" s="1674"/>
      <c r="AI8" s="1674"/>
      <c r="AJ8" s="1673"/>
      <c r="AK8" s="1674"/>
      <c r="AL8" s="1674"/>
      <c r="AM8" s="1674"/>
      <c r="AN8" s="1673"/>
      <c r="AO8" s="1674"/>
      <c r="AP8" s="1674"/>
      <c r="AQ8" s="1674"/>
      <c r="AR8" s="1673"/>
      <c r="AS8" s="1674"/>
      <c r="AT8" s="1674"/>
      <c r="AU8" s="1674"/>
      <c r="AV8" s="1673"/>
      <c r="AW8" s="1674"/>
      <c r="AX8" s="1674"/>
      <c r="AY8" s="1674"/>
      <c r="AZ8" s="1673"/>
      <c r="BA8" s="1674"/>
      <c r="BB8" s="1674"/>
      <c r="BC8" s="1674"/>
      <c r="BD8" s="1673"/>
      <c r="BE8" s="1674"/>
      <c r="BF8" s="1674"/>
      <c r="BG8" s="1674"/>
    </row>
    <row r="9" spans="1:256" s="629" customFormat="1" ht="36.65" customHeight="1" x14ac:dyDescent="0.35">
      <c r="A9" s="623" t="s">
        <v>1112</v>
      </c>
      <c r="B9" s="624" t="s">
        <v>1113</v>
      </c>
      <c r="C9" s="625" t="s">
        <v>1114</v>
      </c>
      <c r="D9" s="624" t="s">
        <v>1115</v>
      </c>
      <c r="E9" s="624" t="s">
        <v>1116</v>
      </c>
      <c r="F9" s="626" t="s">
        <v>1117</v>
      </c>
      <c r="G9" s="626" t="s">
        <v>1118</v>
      </c>
      <c r="H9" s="624" t="s">
        <v>1119</v>
      </c>
      <c r="I9" s="624" t="s">
        <v>1120</v>
      </c>
      <c r="J9" s="624" t="s">
        <v>1121</v>
      </c>
      <c r="K9" s="627"/>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c r="BA9" s="628"/>
      <c r="BB9" s="628"/>
      <c r="BC9" s="628"/>
      <c r="BD9" s="628"/>
      <c r="BE9" s="628"/>
      <c r="BF9" s="628"/>
      <c r="BG9" s="628"/>
    </row>
    <row r="10" spans="1:256" s="629" customFormat="1" ht="18" x14ac:dyDescent="0.35">
      <c r="A10" s="630"/>
      <c r="B10" s="631"/>
      <c r="C10" s="632"/>
      <c r="D10" s="631"/>
      <c r="E10" s="631"/>
      <c r="F10" s="633"/>
      <c r="G10" s="633"/>
      <c r="H10" s="631"/>
      <c r="I10" s="631"/>
      <c r="J10" s="631"/>
      <c r="K10" s="634"/>
      <c r="L10" s="1650">
        <v>43118</v>
      </c>
      <c r="M10" s="1651"/>
      <c r="N10" s="1651"/>
      <c r="O10" s="1651"/>
      <c r="P10" s="1652">
        <v>43132</v>
      </c>
      <c r="Q10" s="1653"/>
      <c r="R10" s="1653"/>
      <c r="S10" s="1653"/>
      <c r="T10" s="1650">
        <v>43160</v>
      </c>
      <c r="U10" s="1651"/>
      <c r="V10" s="1651"/>
      <c r="W10" s="1651"/>
      <c r="X10" s="1652">
        <v>43191</v>
      </c>
      <c r="Y10" s="1653"/>
      <c r="Z10" s="1653"/>
      <c r="AA10" s="1653"/>
      <c r="AB10" s="1650">
        <v>43221</v>
      </c>
      <c r="AC10" s="1651"/>
      <c r="AD10" s="1651"/>
      <c r="AE10" s="1651"/>
      <c r="AF10" s="1652">
        <v>43252</v>
      </c>
      <c r="AG10" s="1653"/>
      <c r="AH10" s="1653"/>
      <c r="AI10" s="1653"/>
      <c r="AJ10" s="1650">
        <v>43282</v>
      </c>
      <c r="AK10" s="1651"/>
      <c r="AL10" s="1651"/>
      <c r="AM10" s="1651"/>
      <c r="AN10" s="1652">
        <v>43313</v>
      </c>
      <c r="AO10" s="1653"/>
      <c r="AP10" s="1653"/>
      <c r="AQ10" s="1653"/>
      <c r="AR10" s="1650">
        <v>43344</v>
      </c>
      <c r="AS10" s="1651"/>
      <c r="AT10" s="1651"/>
      <c r="AU10" s="1651"/>
      <c r="AV10" s="1652">
        <v>43374</v>
      </c>
      <c r="AW10" s="1653"/>
      <c r="AX10" s="1653"/>
      <c r="AY10" s="1653"/>
      <c r="AZ10" s="1650">
        <v>43405</v>
      </c>
      <c r="BA10" s="1651"/>
      <c r="BB10" s="1651"/>
      <c r="BC10" s="1651"/>
      <c r="BD10" s="1652">
        <v>43435</v>
      </c>
      <c r="BE10" s="1653"/>
      <c r="BF10" s="1653"/>
      <c r="BG10" s="1653"/>
    </row>
    <row r="11" spans="1:256" s="629" customFormat="1" ht="12" thickBot="1" x14ac:dyDescent="0.4">
      <c r="A11" s="630"/>
      <c r="B11" s="631"/>
      <c r="C11" s="632"/>
      <c r="D11" s="631"/>
      <c r="E11" s="631"/>
      <c r="F11" s="633"/>
      <c r="G11" s="633"/>
      <c r="H11" s="631"/>
      <c r="I11" s="631"/>
      <c r="J11" s="631"/>
      <c r="K11" s="634"/>
      <c r="L11" s="635" t="s">
        <v>1123</v>
      </c>
      <c r="M11" s="635" t="s">
        <v>1124</v>
      </c>
      <c r="N11" s="635" t="s">
        <v>1125</v>
      </c>
      <c r="O11" s="635" t="s">
        <v>1126</v>
      </c>
      <c r="P11" s="635" t="s">
        <v>1127</v>
      </c>
      <c r="Q11" s="635" t="s">
        <v>1128</v>
      </c>
      <c r="R11" s="542" t="s">
        <v>1125</v>
      </c>
      <c r="S11" s="542" t="s">
        <v>1126</v>
      </c>
      <c r="T11" s="542" t="s">
        <v>1123</v>
      </c>
      <c r="U11" s="542" t="s">
        <v>1128</v>
      </c>
      <c r="V11" s="542" t="s">
        <v>1125</v>
      </c>
      <c r="W11" s="542" t="s">
        <v>1126</v>
      </c>
      <c r="X11" s="542" t="s">
        <v>1123</v>
      </c>
      <c r="Y11" s="542" t="s">
        <v>1128</v>
      </c>
      <c r="Z11" s="542" t="s">
        <v>1125</v>
      </c>
      <c r="AA11" s="542" t="s">
        <v>1126</v>
      </c>
      <c r="AB11" s="542" t="s">
        <v>1123</v>
      </c>
      <c r="AC11" s="542" t="s">
        <v>1124</v>
      </c>
      <c r="AD11" s="542" t="s">
        <v>1125</v>
      </c>
      <c r="AE11" s="542" t="s">
        <v>1126</v>
      </c>
      <c r="AF11" s="542" t="s">
        <v>1127</v>
      </c>
      <c r="AG11" s="542" t="s">
        <v>1128</v>
      </c>
      <c r="AH11" s="542" t="s">
        <v>1125</v>
      </c>
      <c r="AI11" s="542" t="s">
        <v>1126</v>
      </c>
      <c r="AJ11" s="542" t="s">
        <v>1123</v>
      </c>
      <c r="AK11" s="542" t="s">
        <v>1128</v>
      </c>
      <c r="AL11" s="542" t="s">
        <v>1125</v>
      </c>
      <c r="AM11" s="542" t="s">
        <v>1126</v>
      </c>
      <c r="AN11" s="542" t="s">
        <v>1123</v>
      </c>
      <c r="AO11" s="542" t="s">
        <v>1128</v>
      </c>
      <c r="AP11" s="542" t="s">
        <v>1125</v>
      </c>
      <c r="AQ11" s="542" t="s">
        <v>1126</v>
      </c>
      <c r="AR11" s="542" t="s">
        <v>1123</v>
      </c>
      <c r="AS11" s="542" t="s">
        <v>1124</v>
      </c>
      <c r="AT11" s="542" t="s">
        <v>1125</v>
      </c>
      <c r="AU11" s="542" t="s">
        <v>1126</v>
      </c>
      <c r="AV11" s="542" t="s">
        <v>1127</v>
      </c>
      <c r="AW11" s="542" t="s">
        <v>1128</v>
      </c>
      <c r="AX11" s="542" t="s">
        <v>1125</v>
      </c>
      <c r="AY11" s="542" t="s">
        <v>1126</v>
      </c>
      <c r="AZ11" s="542" t="s">
        <v>1123</v>
      </c>
      <c r="BA11" s="542" t="s">
        <v>1128</v>
      </c>
      <c r="BB11" s="542" t="s">
        <v>1125</v>
      </c>
      <c r="BC11" s="542" t="s">
        <v>1126</v>
      </c>
      <c r="BD11" s="542" t="s">
        <v>1123</v>
      </c>
      <c r="BE11" s="542" t="s">
        <v>1128</v>
      </c>
      <c r="BF11" s="542" t="s">
        <v>1125</v>
      </c>
      <c r="BG11" s="542" t="s">
        <v>1126</v>
      </c>
    </row>
    <row r="12" spans="1:256" s="643" customFormat="1" ht="25.5" customHeight="1" thickBot="1" x14ac:dyDescent="0.4">
      <c r="A12" s="636" t="s">
        <v>1122</v>
      </c>
      <c r="B12" s="637"/>
      <c r="C12" s="638"/>
      <c r="D12" s="637"/>
      <c r="E12" s="637"/>
      <c r="F12" s="639"/>
      <c r="G12" s="637"/>
      <c r="H12" s="637"/>
      <c r="I12" s="637"/>
      <c r="J12" s="640"/>
      <c r="K12" s="641"/>
      <c r="L12" s="552"/>
      <c r="M12" s="552"/>
      <c r="N12" s="552"/>
      <c r="O12" s="552"/>
      <c r="P12" s="552"/>
      <c r="Q12" s="64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2"/>
      <c r="BC12" s="552"/>
      <c r="BD12" s="552"/>
      <c r="BE12" s="552"/>
      <c r="BF12" s="552"/>
      <c r="BG12" s="552"/>
    </row>
    <row r="13" spans="1:256" s="643" customFormat="1" ht="25.5" customHeight="1" thickBot="1" x14ac:dyDescent="0.4">
      <c r="A13" s="1649">
        <f>0.085*J63</f>
        <v>99450</v>
      </c>
      <c r="B13" s="1649"/>
      <c r="C13" s="1649"/>
      <c r="D13" s="1649"/>
      <c r="E13" s="1649"/>
      <c r="F13" s="1649"/>
      <c r="G13" s="1649"/>
      <c r="H13" s="1649"/>
      <c r="I13" s="1649"/>
      <c r="J13" s="1649"/>
      <c r="K13" s="423"/>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397"/>
      <c r="BI13" s="397"/>
      <c r="BJ13" s="397"/>
      <c r="BK13" s="397"/>
      <c r="BL13" s="397"/>
      <c r="BM13" s="397"/>
      <c r="BN13" s="397"/>
      <c r="BO13" s="397"/>
      <c r="BP13" s="397"/>
      <c r="BQ13" s="397"/>
      <c r="BR13" s="397"/>
      <c r="BS13" s="397"/>
      <c r="BT13" s="397"/>
      <c r="BU13" s="397"/>
      <c r="BV13" s="397"/>
      <c r="BW13" s="397"/>
      <c r="BX13" s="397"/>
      <c r="BY13" s="397"/>
      <c r="BZ13" s="397"/>
      <c r="CA13" s="397"/>
      <c r="CB13" s="397"/>
      <c r="CC13" s="397"/>
      <c r="CD13" s="397"/>
      <c r="CE13" s="397"/>
      <c r="CF13" s="397"/>
      <c r="CG13" s="397"/>
      <c r="CH13" s="397"/>
      <c r="CI13" s="397"/>
      <c r="CJ13" s="397"/>
      <c r="CK13" s="397"/>
      <c r="CL13" s="397"/>
      <c r="CM13" s="397"/>
      <c r="CN13" s="397"/>
      <c r="CO13" s="397"/>
      <c r="CP13" s="397"/>
      <c r="CQ13" s="397"/>
      <c r="CR13" s="397"/>
      <c r="CS13" s="397"/>
      <c r="CT13" s="397"/>
      <c r="CU13" s="397"/>
      <c r="CV13" s="397"/>
      <c r="CW13" s="397"/>
      <c r="CX13" s="397"/>
      <c r="CY13" s="397"/>
      <c r="CZ13" s="397"/>
      <c r="DA13" s="397"/>
      <c r="DB13" s="397"/>
      <c r="DC13" s="397"/>
      <c r="DD13" s="397"/>
      <c r="DE13" s="397"/>
      <c r="DF13" s="397"/>
      <c r="DG13" s="397"/>
      <c r="DH13" s="397"/>
      <c r="DI13" s="397"/>
      <c r="DJ13" s="397"/>
      <c r="DK13" s="397"/>
      <c r="DL13" s="397"/>
      <c r="DM13" s="397"/>
      <c r="DN13" s="397"/>
      <c r="DO13" s="397"/>
      <c r="DP13" s="397"/>
      <c r="DQ13" s="397"/>
      <c r="DR13" s="397"/>
      <c r="DS13" s="397"/>
      <c r="DT13" s="397"/>
      <c r="DU13" s="397"/>
      <c r="DV13" s="397"/>
      <c r="DW13" s="397"/>
      <c r="DX13" s="397"/>
      <c r="DY13" s="397"/>
      <c r="DZ13" s="397"/>
      <c r="EA13" s="397"/>
      <c r="EB13" s="397"/>
      <c r="EC13" s="397"/>
      <c r="ED13" s="397"/>
      <c r="EE13" s="397"/>
      <c r="EF13" s="397"/>
      <c r="EG13" s="397"/>
      <c r="EH13" s="397"/>
      <c r="EI13" s="397"/>
      <c r="EJ13" s="397"/>
      <c r="EK13" s="397"/>
      <c r="EL13" s="397"/>
      <c r="EM13" s="397"/>
      <c r="EN13" s="397"/>
      <c r="EO13" s="397"/>
      <c r="EP13" s="397"/>
      <c r="EQ13" s="397"/>
      <c r="ER13" s="397"/>
      <c r="ES13" s="397"/>
      <c r="ET13" s="397"/>
      <c r="EU13" s="397"/>
      <c r="EV13" s="397"/>
      <c r="EW13" s="397"/>
      <c r="EX13" s="397"/>
      <c r="EY13" s="397"/>
      <c r="EZ13" s="397"/>
      <c r="FA13" s="397"/>
      <c r="FB13" s="397"/>
      <c r="FC13" s="397"/>
      <c r="FD13" s="397"/>
      <c r="FE13" s="397"/>
      <c r="FF13" s="397"/>
      <c r="FG13" s="397"/>
      <c r="FH13" s="397"/>
      <c r="FI13" s="397"/>
      <c r="FJ13" s="397"/>
      <c r="FK13" s="397"/>
      <c r="FL13" s="397"/>
      <c r="FM13" s="397"/>
      <c r="FN13" s="397"/>
      <c r="FO13" s="397"/>
      <c r="FP13" s="397"/>
      <c r="FQ13" s="397"/>
      <c r="FR13" s="397"/>
      <c r="FS13" s="397"/>
      <c r="FT13" s="397"/>
      <c r="FU13" s="397"/>
      <c r="FV13" s="397"/>
      <c r="FW13" s="397"/>
      <c r="FX13" s="397"/>
      <c r="FY13" s="397"/>
      <c r="FZ13" s="397"/>
      <c r="GA13" s="397"/>
      <c r="GB13" s="397"/>
      <c r="GC13" s="397"/>
      <c r="GD13" s="397"/>
      <c r="GE13" s="397"/>
      <c r="GF13" s="397"/>
      <c r="GG13" s="397"/>
      <c r="GH13" s="397"/>
      <c r="GI13" s="397"/>
      <c r="GJ13" s="397"/>
      <c r="GK13" s="397"/>
      <c r="GL13" s="397"/>
      <c r="GM13" s="397"/>
      <c r="GN13" s="397"/>
      <c r="GO13" s="397"/>
      <c r="GP13" s="397"/>
      <c r="GQ13" s="397"/>
      <c r="GR13" s="397"/>
      <c r="GS13" s="397"/>
      <c r="GT13" s="397"/>
      <c r="GU13" s="397"/>
      <c r="GV13" s="397"/>
      <c r="GW13" s="397"/>
      <c r="GX13" s="397"/>
      <c r="GY13" s="397"/>
      <c r="GZ13" s="397"/>
      <c r="HA13" s="397"/>
      <c r="HB13" s="397"/>
      <c r="HC13" s="397"/>
      <c r="HD13" s="397"/>
      <c r="HE13" s="397"/>
      <c r="HF13" s="397"/>
      <c r="HG13" s="397"/>
      <c r="HH13" s="397"/>
      <c r="HI13" s="397"/>
      <c r="HJ13" s="397"/>
      <c r="HK13" s="397"/>
      <c r="HL13" s="397"/>
      <c r="HM13" s="397"/>
      <c r="HN13" s="397"/>
      <c r="HO13" s="397"/>
      <c r="HP13" s="397"/>
      <c r="HQ13" s="397"/>
      <c r="HR13" s="397"/>
      <c r="HS13" s="397"/>
      <c r="HT13" s="397"/>
      <c r="HU13" s="397"/>
      <c r="HV13" s="397"/>
      <c r="HW13" s="397"/>
      <c r="HX13" s="397"/>
      <c r="HY13" s="397"/>
      <c r="HZ13" s="397"/>
      <c r="IA13" s="397"/>
      <c r="IB13" s="397"/>
      <c r="IC13" s="397"/>
      <c r="ID13" s="397"/>
      <c r="IE13" s="397"/>
      <c r="IF13" s="397"/>
      <c r="IG13" s="397"/>
      <c r="IH13" s="397"/>
      <c r="II13" s="397"/>
      <c r="IJ13" s="397"/>
      <c r="IK13" s="397"/>
      <c r="IL13" s="397"/>
      <c r="IM13" s="397"/>
      <c r="IN13" s="397"/>
      <c r="IO13" s="397"/>
      <c r="IP13" s="397"/>
      <c r="IQ13" s="397"/>
      <c r="IR13" s="397"/>
      <c r="IS13" s="397"/>
      <c r="IT13" s="397"/>
      <c r="IU13" s="397"/>
      <c r="IV13" s="397"/>
    </row>
    <row r="14" spans="1:256" ht="12.75" customHeight="1" thickBot="1" x14ac:dyDescent="0.4">
      <c r="A14" s="636" t="s">
        <v>1129</v>
      </c>
      <c r="B14" s="637"/>
      <c r="C14" s="638"/>
      <c r="D14" s="637"/>
      <c r="E14" s="637"/>
      <c r="F14" s="639"/>
      <c r="G14" s="637"/>
      <c r="H14" s="637"/>
      <c r="I14" s="637"/>
      <c r="J14" s="640"/>
      <c r="K14" s="641"/>
      <c r="L14" s="543"/>
      <c r="M14" s="543"/>
      <c r="N14" s="543"/>
      <c r="O14" s="543"/>
      <c r="P14" s="543"/>
      <c r="Q14" s="644"/>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3"/>
      <c r="AZ14" s="543"/>
      <c r="BA14" s="543"/>
      <c r="BB14" s="543"/>
      <c r="BC14" s="543"/>
      <c r="BD14" s="543"/>
      <c r="BE14" s="543"/>
      <c r="BF14" s="543"/>
      <c r="BG14" s="543"/>
    </row>
    <row r="15" spans="1:256" s="648" customFormat="1" ht="40.15" customHeight="1" x14ac:dyDescent="0.35">
      <c r="A15" s="1667" t="s">
        <v>1281</v>
      </c>
      <c r="B15" s="1668"/>
      <c r="C15" s="1668"/>
      <c r="D15" s="1668"/>
      <c r="E15" s="1668"/>
      <c r="F15" s="1668"/>
      <c r="G15" s="1668"/>
      <c r="H15" s="1668"/>
      <c r="I15" s="1668"/>
      <c r="J15" s="1669"/>
      <c r="K15" s="645"/>
      <c r="L15" s="646"/>
      <c r="M15" s="646"/>
      <c r="N15" s="646"/>
      <c r="O15" s="646"/>
      <c r="P15" s="646"/>
      <c r="Q15" s="647"/>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c r="AU15" s="646"/>
      <c r="AV15" s="646"/>
      <c r="AW15" s="646"/>
      <c r="AX15" s="646"/>
      <c r="AY15" s="646"/>
      <c r="AZ15" s="646"/>
      <c r="BA15" s="646"/>
      <c r="BB15" s="646"/>
      <c r="BC15" s="646"/>
      <c r="BD15" s="646"/>
      <c r="BE15" s="646"/>
      <c r="BF15" s="646"/>
      <c r="BG15" s="646"/>
    </row>
    <row r="16" spans="1:256" s="648" customFormat="1" ht="40.15" customHeight="1" x14ac:dyDescent="0.35">
      <c r="A16" s="1670" t="s">
        <v>1282</v>
      </c>
      <c r="B16" s="1671"/>
      <c r="C16" s="1671"/>
      <c r="D16" s="1671"/>
      <c r="E16" s="1671"/>
      <c r="F16" s="1671"/>
      <c r="G16" s="1671"/>
      <c r="H16" s="1671"/>
      <c r="I16" s="1671"/>
      <c r="J16" s="1672"/>
      <c r="K16" s="645"/>
      <c r="L16" s="646"/>
      <c r="M16" s="646"/>
      <c r="N16" s="646"/>
      <c r="O16" s="646"/>
      <c r="P16" s="646"/>
      <c r="Q16" s="647"/>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6"/>
      <c r="AR16" s="646"/>
      <c r="AS16" s="646"/>
      <c r="AT16" s="646"/>
      <c r="AU16" s="646"/>
      <c r="AV16" s="646"/>
      <c r="AW16" s="646"/>
      <c r="AX16" s="646"/>
      <c r="AY16" s="646"/>
      <c r="AZ16" s="646"/>
      <c r="BA16" s="646"/>
      <c r="BB16" s="646"/>
      <c r="BC16" s="646"/>
      <c r="BD16" s="646"/>
      <c r="BE16" s="646"/>
      <c r="BF16" s="646"/>
      <c r="BG16" s="646"/>
    </row>
    <row r="17" spans="1:59" ht="37.5" x14ac:dyDescent="0.35">
      <c r="A17" s="649" t="s">
        <v>1283</v>
      </c>
      <c r="B17" s="650"/>
      <c r="C17" s="651"/>
      <c r="D17" s="650"/>
      <c r="E17" s="650"/>
      <c r="F17" s="652"/>
      <c r="G17" s="653"/>
      <c r="H17" s="650"/>
      <c r="I17" s="650"/>
      <c r="J17" s="654"/>
      <c r="K17" s="645"/>
      <c r="L17" s="553" t="s">
        <v>1284</v>
      </c>
      <c r="M17" s="55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row>
    <row r="18" spans="1:59" ht="25" x14ac:dyDescent="0.35">
      <c r="A18" s="655" t="s">
        <v>1148</v>
      </c>
      <c r="B18" s="656"/>
      <c r="C18" s="657"/>
      <c r="D18" s="656"/>
      <c r="E18" s="656"/>
      <c r="F18" s="658"/>
      <c r="G18" s="659"/>
      <c r="H18" s="656"/>
      <c r="I18" s="656"/>
      <c r="J18" s="660"/>
      <c r="K18" s="645"/>
      <c r="L18" s="552"/>
      <c r="M18" s="552"/>
      <c r="N18" s="553"/>
      <c r="O18" s="553"/>
      <c r="P18" s="553"/>
      <c r="Q18" s="553"/>
      <c r="R18" s="553"/>
      <c r="S18" s="553"/>
      <c r="T18" s="553"/>
      <c r="U18" s="553"/>
      <c r="V18" s="552"/>
      <c r="W18" s="552"/>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row>
    <row r="19" spans="1:59" ht="13.5" x14ac:dyDescent="0.35">
      <c r="A19" s="655" t="s">
        <v>1149</v>
      </c>
      <c r="B19" s="656"/>
      <c r="C19" s="657"/>
      <c r="D19" s="656"/>
      <c r="E19" s="656"/>
      <c r="F19" s="658"/>
      <c r="G19" s="659"/>
      <c r="H19" s="656"/>
      <c r="I19" s="656"/>
      <c r="J19" s="660"/>
      <c r="K19" s="645"/>
      <c r="L19" s="561"/>
      <c r="M19" s="561"/>
      <c r="N19" s="561"/>
      <c r="O19" s="561"/>
      <c r="P19" s="561"/>
      <c r="Q19" s="661"/>
      <c r="R19" s="561"/>
      <c r="S19" s="561"/>
      <c r="T19" s="561"/>
      <c r="U19" s="543"/>
      <c r="V19" s="553"/>
      <c r="W19" s="553"/>
      <c r="X19" s="553"/>
      <c r="Y19" s="553"/>
      <c r="Z19" s="543"/>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row>
    <row r="20" spans="1:59" ht="25" x14ac:dyDescent="0.35">
      <c r="A20" s="655" t="s">
        <v>1150</v>
      </c>
      <c r="B20" s="656"/>
      <c r="C20" s="657"/>
      <c r="D20" s="656"/>
      <c r="E20" s="656"/>
      <c r="F20" s="658"/>
      <c r="G20" s="659"/>
      <c r="H20" s="656"/>
      <c r="I20" s="656"/>
      <c r="J20" s="660"/>
      <c r="K20" s="645"/>
      <c r="L20" s="561"/>
      <c r="M20" s="561"/>
      <c r="N20" s="561"/>
      <c r="O20" s="561"/>
      <c r="P20" s="561"/>
      <c r="Q20" s="661"/>
      <c r="R20" s="561"/>
      <c r="S20" s="561"/>
      <c r="T20" s="561"/>
      <c r="U20" s="561"/>
      <c r="V20" s="552"/>
      <c r="W20" s="552"/>
      <c r="X20" s="552"/>
      <c r="Y20" s="543"/>
      <c r="Z20" s="553"/>
      <c r="AA20" s="553"/>
      <c r="AB20" s="553"/>
      <c r="AC20" s="553"/>
      <c r="AD20" s="553"/>
      <c r="AE20" s="553"/>
      <c r="AF20" s="553"/>
      <c r="AG20" s="553"/>
      <c r="AH20" s="543"/>
      <c r="AI20" s="543"/>
      <c r="AJ20" s="543"/>
      <c r="AK20" s="543"/>
      <c r="AL20" s="543"/>
      <c r="AM20" s="543"/>
      <c r="AN20" s="543"/>
      <c r="AO20" s="543"/>
      <c r="AP20" s="543"/>
      <c r="AQ20" s="543"/>
      <c r="AR20" s="543"/>
      <c r="AS20" s="543"/>
      <c r="AT20" s="543"/>
      <c r="AU20" s="543"/>
      <c r="AV20" s="543"/>
      <c r="AW20" s="543"/>
      <c r="AX20" s="543"/>
      <c r="AY20" s="543"/>
      <c r="AZ20" s="543"/>
      <c r="BA20" s="543"/>
      <c r="BB20" s="543"/>
      <c r="BC20" s="543"/>
      <c r="BD20" s="543"/>
      <c r="BE20" s="543"/>
      <c r="BF20" s="543"/>
      <c r="BG20" s="543"/>
    </row>
    <row r="21" spans="1:59" ht="13.5" x14ac:dyDescent="0.35">
      <c r="A21" s="655" t="s">
        <v>1151</v>
      </c>
      <c r="B21" s="656"/>
      <c r="C21" s="657"/>
      <c r="D21" s="656"/>
      <c r="E21" s="656"/>
      <c r="F21" s="658"/>
      <c r="G21" s="659"/>
      <c r="H21" s="656"/>
      <c r="I21" s="656"/>
      <c r="J21" s="660"/>
      <c r="K21" s="645"/>
      <c r="L21" s="561"/>
      <c r="M21" s="561"/>
      <c r="N21" s="543"/>
      <c r="O21" s="543"/>
      <c r="P21" s="561"/>
      <c r="Q21" s="561"/>
      <c r="R21" s="561"/>
      <c r="S21" s="661"/>
      <c r="T21" s="561"/>
      <c r="U21" s="561"/>
      <c r="V21" s="561"/>
      <c r="W21" s="561"/>
      <c r="X21" s="561"/>
      <c r="Y21" s="561"/>
      <c r="Z21" s="561"/>
      <c r="AA21" s="562"/>
      <c r="AB21" s="562"/>
      <c r="AC21" s="543"/>
      <c r="AD21" s="543"/>
      <c r="AE21" s="562"/>
      <c r="AF21" s="562"/>
      <c r="AG21" s="552"/>
      <c r="AH21" s="570"/>
      <c r="AI21" s="562"/>
      <c r="AJ21" s="543"/>
      <c r="AK21" s="543"/>
      <c r="AL21" s="543"/>
      <c r="AM21" s="543"/>
      <c r="AN21" s="543"/>
      <c r="AO21" s="543"/>
      <c r="AP21" s="543"/>
      <c r="AQ21" s="543"/>
      <c r="AR21" s="543"/>
      <c r="AS21" s="543"/>
      <c r="AT21" s="543"/>
      <c r="AU21" s="543"/>
      <c r="AV21" s="543"/>
      <c r="AW21" s="543"/>
      <c r="AX21" s="543"/>
      <c r="AY21" s="543"/>
      <c r="AZ21" s="543"/>
      <c r="BA21" s="543"/>
      <c r="BB21" s="543"/>
      <c r="BC21" s="543"/>
      <c r="BD21" s="543"/>
      <c r="BE21" s="543"/>
      <c r="BF21" s="543"/>
      <c r="BG21" s="543"/>
    </row>
    <row r="22" spans="1:59" ht="25" x14ac:dyDescent="0.35">
      <c r="A22" s="662" t="s">
        <v>1152</v>
      </c>
      <c r="B22" s="656"/>
      <c r="C22" s="657"/>
      <c r="D22" s="656"/>
      <c r="E22" s="656"/>
      <c r="F22" s="658"/>
      <c r="G22" s="659"/>
      <c r="H22" s="656"/>
      <c r="I22" s="656"/>
      <c r="J22" s="660"/>
      <c r="K22" s="645"/>
      <c r="L22" s="561"/>
      <c r="M22" s="561"/>
      <c r="N22" s="543"/>
      <c r="O22" s="543"/>
      <c r="P22" s="561"/>
      <c r="Q22" s="561"/>
      <c r="R22" s="561"/>
      <c r="S22" s="661"/>
      <c r="T22" s="561"/>
      <c r="U22" s="561"/>
      <c r="V22" s="561"/>
      <c r="W22" s="561"/>
      <c r="X22" s="552"/>
      <c r="Y22" s="552"/>
      <c r="Z22" s="552"/>
      <c r="AA22" s="543"/>
      <c r="AB22" s="543"/>
      <c r="AC22" s="552"/>
      <c r="AD22" s="552"/>
      <c r="AE22" s="552"/>
      <c r="AF22" s="543"/>
      <c r="AG22" s="543"/>
      <c r="AH22" s="543"/>
      <c r="AI22" s="553"/>
      <c r="AJ22" s="543"/>
      <c r="AK22" s="543"/>
      <c r="AL22" s="543"/>
      <c r="AM22" s="543"/>
      <c r="AN22" s="543"/>
      <c r="AO22" s="543"/>
      <c r="AP22" s="543"/>
      <c r="AQ22" s="543"/>
      <c r="AR22" s="543"/>
      <c r="AS22" s="543"/>
      <c r="AT22" s="543"/>
      <c r="AU22" s="543"/>
      <c r="AV22" s="543"/>
      <c r="AW22" s="543"/>
      <c r="AX22" s="543"/>
      <c r="AY22" s="543"/>
      <c r="AZ22" s="543"/>
      <c r="BA22" s="543"/>
      <c r="BB22" s="543"/>
      <c r="BC22" s="543"/>
      <c r="BD22" s="543"/>
      <c r="BE22" s="543"/>
      <c r="BF22" s="543"/>
      <c r="BG22" s="543"/>
    </row>
    <row r="23" spans="1:59" s="643" customFormat="1" ht="19.149999999999999" customHeight="1" thickBot="1" x14ac:dyDescent="0.4">
      <c r="A23" s="663" t="s">
        <v>1285</v>
      </c>
      <c r="B23" s="664"/>
      <c r="C23" s="664"/>
      <c r="D23" s="664"/>
      <c r="E23" s="664"/>
      <c r="F23" s="664"/>
      <c r="G23" s="664"/>
      <c r="H23" s="665"/>
      <c r="I23" s="665"/>
      <c r="J23" s="666">
        <v>120000</v>
      </c>
      <c r="K23" s="667"/>
      <c r="L23" s="552"/>
      <c r="M23" s="552"/>
      <c r="N23" s="552"/>
      <c r="O23" s="552"/>
      <c r="P23" s="552"/>
      <c r="Q23" s="552"/>
      <c r="R23" s="552"/>
      <c r="S23" s="64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row>
    <row r="24" spans="1:59" s="671" customFormat="1" ht="44.5" customHeight="1" x14ac:dyDescent="0.35">
      <c r="A24" s="1667" t="s">
        <v>1286</v>
      </c>
      <c r="B24" s="1668"/>
      <c r="C24" s="1668"/>
      <c r="D24" s="1668"/>
      <c r="E24" s="1668"/>
      <c r="F24" s="1668"/>
      <c r="G24" s="1668"/>
      <c r="H24" s="1668"/>
      <c r="I24" s="1668"/>
      <c r="J24" s="1669"/>
      <c r="K24" s="668"/>
      <c r="L24" s="669"/>
      <c r="M24" s="669"/>
      <c r="N24" s="669"/>
      <c r="O24" s="669"/>
      <c r="P24" s="669"/>
      <c r="Q24" s="669"/>
      <c r="R24" s="669"/>
      <c r="S24" s="670"/>
      <c r="T24" s="669"/>
      <c r="U24" s="669"/>
      <c r="V24" s="669"/>
      <c r="W24" s="669"/>
      <c r="X24" s="669"/>
      <c r="Y24" s="669"/>
      <c r="Z24" s="669"/>
      <c r="AA24" s="669"/>
      <c r="AB24" s="669"/>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row>
    <row r="25" spans="1:59" ht="25" x14ac:dyDescent="0.35">
      <c r="A25" s="655" t="s">
        <v>1287</v>
      </c>
      <c r="B25" s="656"/>
      <c r="C25" s="657"/>
      <c r="D25" s="656"/>
      <c r="E25" s="656"/>
      <c r="F25" s="658"/>
      <c r="G25" s="659"/>
      <c r="H25" s="656"/>
      <c r="I25" s="656"/>
      <c r="J25" s="672"/>
      <c r="K25" s="645"/>
      <c r="L25" s="543"/>
      <c r="M25" s="543"/>
      <c r="N25" s="543"/>
      <c r="O25" s="543"/>
      <c r="P25" s="543"/>
      <c r="Q25" s="552"/>
      <c r="R25" s="552"/>
      <c r="S25" s="642"/>
      <c r="T25" s="552"/>
      <c r="U25" s="552"/>
      <c r="V25" s="552"/>
      <c r="W25" s="552"/>
      <c r="X25" s="552"/>
      <c r="Y25" s="552"/>
      <c r="Z25" s="543"/>
      <c r="AA25" s="543"/>
      <c r="AB25" s="543"/>
      <c r="AC25" s="543"/>
      <c r="AD25" s="552"/>
      <c r="AE25" s="552"/>
      <c r="AF25" s="552"/>
      <c r="AG25" s="552"/>
      <c r="AH25" s="552"/>
      <c r="AI25" s="552"/>
      <c r="AJ25" s="553"/>
      <c r="AK25" s="552"/>
      <c r="AL25" s="552"/>
      <c r="AM25" s="543"/>
      <c r="AN25" s="543"/>
      <c r="AO25" s="543"/>
      <c r="AP25" s="543"/>
      <c r="AQ25" s="543"/>
      <c r="AR25" s="543"/>
      <c r="AS25" s="543"/>
      <c r="AT25" s="543"/>
      <c r="AU25" s="543"/>
      <c r="AV25" s="543"/>
      <c r="AW25" s="543"/>
      <c r="AX25" s="543"/>
      <c r="AY25" s="543"/>
      <c r="AZ25" s="543"/>
      <c r="BA25" s="543"/>
      <c r="BB25" s="543"/>
      <c r="BC25" s="543"/>
      <c r="BD25" s="543"/>
      <c r="BE25" s="543"/>
      <c r="BF25" s="543"/>
      <c r="BG25" s="543"/>
    </row>
    <row r="26" spans="1:59" ht="25" x14ac:dyDescent="0.35">
      <c r="A26" s="655" t="s">
        <v>1148</v>
      </c>
      <c r="B26" s="656"/>
      <c r="C26" s="657"/>
      <c r="D26" s="656"/>
      <c r="E26" s="656"/>
      <c r="F26" s="658"/>
      <c r="G26" s="659"/>
      <c r="H26" s="656"/>
      <c r="I26" s="656"/>
      <c r="J26" s="672"/>
      <c r="K26" s="645"/>
      <c r="L26" s="543"/>
      <c r="M26" s="543"/>
      <c r="N26" s="543"/>
      <c r="O26" s="543"/>
      <c r="P26" s="543"/>
      <c r="Q26" s="552"/>
      <c r="R26" s="552"/>
      <c r="S26" s="642"/>
      <c r="T26" s="552"/>
      <c r="U26" s="552"/>
      <c r="V26" s="552"/>
      <c r="W26" s="552"/>
      <c r="X26" s="552"/>
      <c r="Y26" s="552"/>
      <c r="Z26" s="543"/>
      <c r="AA26" s="543"/>
      <c r="AB26" s="543"/>
      <c r="AC26" s="543"/>
      <c r="AD26" s="552"/>
      <c r="AE26" s="552"/>
      <c r="AF26" s="552"/>
      <c r="AG26" s="552"/>
      <c r="AH26" s="552"/>
      <c r="AI26" s="552"/>
      <c r="AJ26" s="552"/>
      <c r="AK26" s="553"/>
      <c r="AL26" s="553"/>
      <c r="AM26" s="553"/>
      <c r="AN26" s="553"/>
      <c r="AO26" s="553"/>
      <c r="AP26" s="553"/>
      <c r="AQ26" s="553"/>
      <c r="AR26" s="553"/>
      <c r="AS26" s="552"/>
      <c r="AT26" s="552"/>
      <c r="AU26" s="543"/>
      <c r="AV26" s="543"/>
      <c r="AW26" s="543"/>
      <c r="AX26" s="543"/>
      <c r="AY26" s="543"/>
      <c r="AZ26" s="543"/>
      <c r="BA26" s="543"/>
      <c r="BB26" s="543"/>
      <c r="BC26" s="543"/>
      <c r="BD26" s="543"/>
      <c r="BE26" s="543"/>
      <c r="BF26" s="543"/>
      <c r="BG26" s="543"/>
    </row>
    <row r="27" spans="1:59" ht="49.5" customHeight="1" x14ac:dyDescent="0.35">
      <c r="A27" s="655" t="s">
        <v>1149</v>
      </c>
      <c r="B27" s="673"/>
      <c r="C27" s="674"/>
      <c r="D27" s="673"/>
      <c r="E27" s="673"/>
      <c r="F27" s="675"/>
      <c r="G27" s="676"/>
      <c r="H27" s="656"/>
      <c r="I27" s="656"/>
      <c r="J27" s="672"/>
      <c r="L27" s="543"/>
      <c r="M27" s="543"/>
      <c r="N27" s="543"/>
      <c r="O27" s="543"/>
      <c r="P27" s="543"/>
      <c r="Q27" s="552"/>
      <c r="R27" s="552"/>
      <c r="S27" s="642"/>
      <c r="T27" s="552"/>
      <c r="U27" s="552"/>
      <c r="V27" s="552"/>
      <c r="W27" s="552"/>
      <c r="X27" s="552"/>
      <c r="Y27" s="552"/>
      <c r="Z27" s="543"/>
      <c r="AA27" s="543"/>
      <c r="AB27" s="543"/>
      <c r="AC27" s="543"/>
      <c r="AD27" s="543"/>
      <c r="AE27" s="543"/>
      <c r="AF27" s="543"/>
      <c r="AG27" s="543"/>
      <c r="AH27" s="543"/>
      <c r="AI27" s="543"/>
      <c r="AJ27" s="543"/>
      <c r="AK27" s="561"/>
      <c r="AL27" s="561"/>
      <c r="AM27" s="561"/>
      <c r="AN27" s="661"/>
      <c r="AO27" s="561"/>
      <c r="AP27" s="561"/>
      <c r="AQ27" s="561"/>
      <c r="AR27" s="543"/>
      <c r="AS27" s="553"/>
      <c r="AT27" s="553"/>
      <c r="AU27" s="553"/>
      <c r="AV27" s="553"/>
      <c r="AW27" s="543"/>
      <c r="AX27" s="543"/>
      <c r="AY27" s="543"/>
      <c r="AZ27" s="543"/>
      <c r="BA27" s="543"/>
      <c r="BB27" s="543"/>
      <c r="BC27" s="543"/>
      <c r="BD27" s="543"/>
      <c r="BE27" s="543"/>
      <c r="BF27" s="543"/>
      <c r="BG27" s="543"/>
    </row>
    <row r="28" spans="1:59" s="684" customFormat="1" ht="49.5" customHeight="1" x14ac:dyDescent="0.35">
      <c r="A28" s="655" t="s">
        <v>1150</v>
      </c>
      <c r="B28" s="656"/>
      <c r="C28" s="657"/>
      <c r="D28" s="656"/>
      <c r="E28" s="656"/>
      <c r="F28" s="658"/>
      <c r="G28" s="659"/>
      <c r="H28" s="678"/>
      <c r="I28" s="656"/>
      <c r="J28" s="679"/>
      <c r="K28" s="677"/>
      <c r="L28" s="680"/>
      <c r="M28" s="680"/>
      <c r="N28" s="680"/>
      <c r="O28" s="680"/>
      <c r="P28" s="680"/>
      <c r="Q28" s="681"/>
      <c r="R28" s="681"/>
      <c r="S28" s="682"/>
      <c r="T28" s="681"/>
      <c r="U28" s="681"/>
      <c r="V28" s="681"/>
      <c r="W28" s="681"/>
      <c r="X28" s="681"/>
      <c r="Y28" s="681"/>
      <c r="Z28" s="681"/>
      <c r="AA28" s="680"/>
      <c r="AB28" s="680"/>
      <c r="AC28" s="680"/>
      <c r="AD28" s="680"/>
      <c r="AE28" s="680"/>
      <c r="AF28" s="680"/>
      <c r="AG28" s="680"/>
      <c r="AH28" s="680"/>
      <c r="AI28" s="680"/>
      <c r="AJ28" s="680"/>
      <c r="AK28" s="680"/>
      <c r="AL28" s="680"/>
      <c r="AM28" s="680"/>
      <c r="AN28" s="680"/>
      <c r="AO28" s="680"/>
      <c r="AP28" s="680"/>
      <c r="AQ28" s="680"/>
      <c r="AR28" s="680"/>
      <c r="AS28" s="681"/>
      <c r="AT28" s="681"/>
      <c r="AU28" s="680"/>
      <c r="AV28" s="680"/>
      <c r="AW28" s="683"/>
      <c r="AX28" s="683"/>
      <c r="AY28" s="683"/>
      <c r="AZ28" s="683"/>
      <c r="BA28" s="683"/>
      <c r="BB28" s="683"/>
      <c r="BC28" s="683"/>
      <c r="BD28" s="683"/>
      <c r="BE28" s="683"/>
      <c r="BF28" s="683"/>
      <c r="BG28" s="683"/>
    </row>
    <row r="29" spans="1:59" ht="13.5" x14ac:dyDescent="0.35">
      <c r="A29" s="655" t="s">
        <v>1151</v>
      </c>
      <c r="B29" s="656"/>
      <c r="C29" s="657"/>
      <c r="D29" s="656"/>
      <c r="E29" s="656"/>
      <c r="F29" s="658"/>
      <c r="G29" s="659"/>
      <c r="H29" s="656"/>
      <c r="I29" s="656"/>
      <c r="J29" s="672"/>
      <c r="K29" s="645"/>
      <c r="L29" s="561"/>
      <c r="M29" s="561"/>
      <c r="N29" s="543"/>
      <c r="O29" s="543"/>
      <c r="P29" s="561"/>
      <c r="Q29" s="561"/>
      <c r="R29" s="561"/>
      <c r="S29" s="661"/>
      <c r="T29" s="561"/>
      <c r="U29" s="561"/>
      <c r="V29" s="561"/>
      <c r="W29" s="552"/>
      <c r="X29" s="552"/>
      <c r="Y29" s="552"/>
      <c r="Z29" s="552"/>
      <c r="AA29" s="543"/>
      <c r="AB29" s="543"/>
      <c r="AC29" s="543"/>
      <c r="AD29" s="543"/>
      <c r="AE29" s="543"/>
      <c r="AF29" s="543"/>
      <c r="AG29" s="543"/>
      <c r="AH29" s="543"/>
      <c r="AI29" s="543"/>
      <c r="AJ29" s="543"/>
      <c r="AK29" s="543"/>
      <c r="AL29" s="543"/>
      <c r="AM29" s="543"/>
      <c r="AN29" s="543"/>
      <c r="AO29" s="543"/>
      <c r="AP29" s="543"/>
      <c r="AQ29" s="543"/>
      <c r="AR29" s="543"/>
      <c r="AS29" s="552"/>
      <c r="AT29" s="552"/>
      <c r="AU29" s="543"/>
      <c r="AV29" s="543"/>
      <c r="AW29" s="543"/>
      <c r="AX29" s="543"/>
      <c r="AY29" s="543"/>
      <c r="AZ29" s="543"/>
      <c r="BA29" s="543"/>
      <c r="BB29" s="543"/>
      <c r="BC29" s="543"/>
      <c r="BD29" s="543"/>
      <c r="BE29" s="543"/>
      <c r="BF29" s="543"/>
      <c r="BG29" s="553"/>
    </row>
    <row r="30" spans="1:59" ht="25" x14ac:dyDescent="0.35">
      <c r="A30" s="662" t="s">
        <v>1152</v>
      </c>
      <c r="B30" s="656"/>
      <c r="C30" s="657"/>
      <c r="D30" s="656"/>
      <c r="E30" s="656"/>
      <c r="F30" s="658"/>
      <c r="G30" s="659"/>
      <c r="H30" s="656"/>
      <c r="I30" s="656"/>
      <c r="J30" s="672"/>
      <c r="K30" s="645"/>
      <c r="L30" s="561"/>
      <c r="M30" s="561"/>
      <c r="N30" s="543"/>
      <c r="O30" s="543"/>
      <c r="P30" s="561"/>
      <c r="Q30" s="561"/>
      <c r="R30" s="561"/>
      <c r="S30" s="661"/>
      <c r="T30" s="561"/>
      <c r="U30" s="561"/>
      <c r="V30" s="561"/>
      <c r="W30" s="552"/>
      <c r="X30" s="552"/>
      <c r="Y30" s="552"/>
      <c r="Z30" s="552"/>
      <c r="AA30" s="562"/>
      <c r="AB30" s="562"/>
      <c r="AC30" s="562"/>
      <c r="AD30" s="562"/>
      <c r="AE30" s="562"/>
      <c r="AF30" s="562"/>
      <c r="AG30" s="543"/>
      <c r="AH30" s="543"/>
      <c r="AI30" s="543"/>
      <c r="AJ30" s="543"/>
      <c r="AK30" s="543"/>
      <c r="AL30" s="543"/>
      <c r="AM30" s="543"/>
      <c r="AN30" s="543"/>
      <c r="AO30" s="543"/>
      <c r="AP30" s="543"/>
      <c r="AQ30" s="543"/>
      <c r="AR30" s="543"/>
      <c r="AS30" s="552"/>
      <c r="AT30" s="552"/>
      <c r="AU30" s="543"/>
      <c r="AV30" s="543"/>
      <c r="AW30" s="543"/>
      <c r="AX30" s="543"/>
      <c r="AY30" s="543"/>
      <c r="AZ30" s="543"/>
      <c r="BA30" s="543"/>
      <c r="BB30" s="543"/>
      <c r="BC30" s="543"/>
      <c r="BD30" s="543"/>
      <c r="BE30" s="543"/>
      <c r="BF30" s="543"/>
      <c r="BG30" s="553"/>
    </row>
    <row r="31" spans="1:59" ht="14" thickBot="1" x14ac:dyDescent="0.4">
      <c r="A31" s="663" t="s">
        <v>1285</v>
      </c>
      <c r="B31" s="664"/>
      <c r="C31" s="664"/>
      <c r="D31" s="664"/>
      <c r="E31" s="664"/>
      <c r="F31" s="664"/>
      <c r="G31" s="664"/>
      <c r="H31" s="665"/>
      <c r="I31" s="665"/>
      <c r="J31" s="666">
        <v>400000</v>
      </c>
      <c r="K31" s="645"/>
      <c r="L31" s="561"/>
      <c r="M31" s="561"/>
      <c r="N31" s="543"/>
      <c r="O31" s="543"/>
      <c r="P31" s="561"/>
      <c r="Q31" s="561"/>
      <c r="R31" s="561"/>
      <c r="S31" s="661"/>
      <c r="T31" s="561"/>
      <c r="U31" s="561"/>
      <c r="V31" s="561"/>
      <c r="W31" s="552"/>
      <c r="X31" s="552"/>
      <c r="Y31" s="552"/>
      <c r="Z31" s="552"/>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row>
    <row r="32" spans="1:59" ht="33" customHeight="1" x14ac:dyDescent="0.35">
      <c r="A32" s="1667" t="s">
        <v>1288</v>
      </c>
      <c r="B32" s="1668"/>
      <c r="C32" s="1668"/>
      <c r="D32" s="1668"/>
      <c r="E32" s="1668"/>
      <c r="F32" s="1668"/>
      <c r="G32" s="1668"/>
      <c r="H32" s="1668"/>
      <c r="I32" s="1668"/>
      <c r="J32" s="1669"/>
      <c r="K32" s="645"/>
      <c r="L32" s="685"/>
      <c r="M32" s="685"/>
      <c r="N32" s="685"/>
      <c r="O32" s="685"/>
      <c r="P32" s="685"/>
      <c r="Q32" s="685"/>
      <c r="R32" s="685"/>
      <c r="S32" s="686"/>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685"/>
      <c r="AS32" s="685"/>
      <c r="AT32" s="685"/>
      <c r="AU32" s="685"/>
      <c r="AV32" s="685"/>
      <c r="AW32" s="685"/>
      <c r="AX32" s="685"/>
      <c r="AY32" s="685"/>
      <c r="AZ32" s="685"/>
      <c r="BA32" s="685"/>
      <c r="BB32" s="685"/>
      <c r="BC32" s="685"/>
      <c r="BD32" s="685"/>
      <c r="BE32" s="685"/>
      <c r="BF32" s="685"/>
      <c r="BG32" s="685"/>
    </row>
    <row r="33" spans="1:59" s="690" customFormat="1" ht="33.65" customHeight="1" x14ac:dyDescent="0.35">
      <c r="A33" s="1670" t="s">
        <v>1289</v>
      </c>
      <c r="B33" s="1671"/>
      <c r="C33" s="1671"/>
      <c r="D33" s="1671"/>
      <c r="E33" s="1671"/>
      <c r="F33" s="1671"/>
      <c r="G33" s="1671"/>
      <c r="H33" s="1671"/>
      <c r="I33" s="1671"/>
      <c r="J33" s="1672"/>
      <c r="K33" s="687"/>
      <c r="L33" s="688"/>
      <c r="M33" s="688"/>
      <c r="N33" s="688"/>
      <c r="O33" s="688"/>
      <c r="P33" s="688"/>
      <c r="Q33" s="688"/>
      <c r="R33" s="688"/>
      <c r="S33" s="689"/>
      <c r="T33" s="688"/>
      <c r="U33" s="688"/>
      <c r="V33" s="688"/>
      <c r="W33" s="688"/>
      <c r="X33" s="688"/>
      <c r="Y33" s="688"/>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c r="AY33" s="688"/>
      <c r="AZ33" s="688"/>
      <c r="BA33" s="688"/>
      <c r="BB33" s="688"/>
      <c r="BC33" s="688"/>
      <c r="BD33" s="688"/>
      <c r="BE33" s="688"/>
      <c r="BF33" s="688"/>
      <c r="BG33" s="688"/>
    </row>
    <row r="34" spans="1:59" s="690" customFormat="1" ht="33.65" customHeight="1" x14ac:dyDescent="0.35">
      <c r="A34" s="1670" t="s">
        <v>1290</v>
      </c>
      <c r="B34" s="1671"/>
      <c r="C34" s="1671"/>
      <c r="D34" s="1671"/>
      <c r="E34" s="1671"/>
      <c r="F34" s="1671"/>
      <c r="G34" s="1671"/>
      <c r="H34" s="1671"/>
      <c r="I34" s="1671"/>
      <c r="J34" s="1672"/>
      <c r="K34" s="687"/>
      <c r="L34" s="688"/>
      <c r="M34" s="688"/>
      <c r="N34" s="688"/>
      <c r="O34" s="688"/>
      <c r="P34" s="688"/>
      <c r="Q34" s="688"/>
      <c r="R34" s="688"/>
      <c r="S34" s="689"/>
      <c r="T34" s="688"/>
      <c r="U34" s="688"/>
      <c r="V34" s="688"/>
      <c r="W34" s="688"/>
      <c r="X34" s="688"/>
      <c r="Y34" s="688"/>
      <c r="Z34" s="688"/>
      <c r="AA34" s="688"/>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688"/>
      <c r="AZ34" s="688"/>
      <c r="BA34" s="688"/>
      <c r="BB34" s="688"/>
      <c r="BC34" s="688"/>
      <c r="BD34" s="688"/>
      <c r="BE34" s="688"/>
      <c r="BF34" s="688"/>
      <c r="BG34" s="688"/>
    </row>
    <row r="35" spans="1:59" s="702" customFormat="1" ht="49.15" customHeight="1" x14ac:dyDescent="0.35">
      <c r="A35" s="691" t="s">
        <v>1291</v>
      </c>
      <c r="B35" s="692"/>
      <c r="C35" s="693"/>
      <c r="D35" s="694"/>
      <c r="E35" s="695"/>
      <c r="F35" s="696"/>
      <c r="G35" s="696"/>
      <c r="H35" s="695"/>
      <c r="I35" s="692"/>
      <c r="J35" s="697"/>
      <c r="K35" s="687"/>
      <c r="L35" s="698"/>
      <c r="M35" s="698"/>
      <c r="N35" s="698"/>
      <c r="O35" s="698"/>
      <c r="P35" s="699"/>
      <c r="Q35" s="699"/>
      <c r="R35" s="699"/>
      <c r="S35" s="700"/>
      <c r="T35" s="701"/>
      <c r="U35" s="701"/>
      <c r="V35" s="701"/>
      <c r="W35" s="701"/>
      <c r="X35" s="701"/>
      <c r="Y35" s="701"/>
      <c r="Z35" s="701"/>
      <c r="AA35" s="701"/>
      <c r="AB35" s="701"/>
      <c r="AC35" s="698"/>
      <c r="AD35" s="698"/>
      <c r="AE35" s="701"/>
      <c r="AF35" s="701"/>
      <c r="AG35" s="701"/>
      <c r="AH35" s="701"/>
      <c r="AI35" s="701"/>
      <c r="AJ35" s="701"/>
      <c r="AK35" s="701"/>
      <c r="AL35" s="701"/>
      <c r="AM35" s="701"/>
      <c r="AN35" s="701"/>
      <c r="AO35" s="701"/>
      <c r="AP35" s="701"/>
      <c r="AQ35" s="701"/>
      <c r="AR35" s="701"/>
      <c r="AS35" s="701"/>
      <c r="AT35" s="701"/>
      <c r="AU35" s="698"/>
      <c r="AV35" s="698"/>
      <c r="AW35" s="698"/>
      <c r="AX35" s="698"/>
      <c r="AY35" s="698"/>
      <c r="AZ35" s="698"/>
      <c r="BA35" s="698"/>
      <c r="BB35" s="698"/>
      <c r="BC35" s="698"/>
      <c r="BD35" s="698"/>
      <c r="BE35" s="698"/>
      <c r="BF35" s="698"/>
      <c r="BG35" s="698"/>
    </row>
    <row r="36" spans="1:59" ht="33.75" customHeight="1" x14ac:dyDescent="0.35">
      <c r="A36" s="655" t="s">
        <v>1148</v>
      </c>
      <c r="B36" s="656"/>
      <c r="C36" s="657"/>
      <c r="D36" s="703"/>
      <c r="E36" s="704"/>
      <c r="F36" s="658"/>
      <c r="G36" s="659"/>
      <c r="H36" s="704"/>
      <c r="I36" s="656"/>
      <c r="J36" s="705"/>
      <c r="K36" s="645"/>
      <c r="L36" s="543"/>
      <c r="M36" s="543"/>
      <c r="N36" s="543"/>
      <c r="O36" s="543"/>
      <c r="P36" s="543"/>
      <c r="Q36" s="552"/>
      <c r="R36" s="552"/>
      <c r="S36" s="553"/>
      <c r="T36" s="553"/>
      <c r="U36" s="553"/>
      <c r="V36" s="553"/>
      <c r="W36" s="553"/>
      <c r="X36" s="553"/>
      <c r="Y36" s="553"/>
      <c r="Z36" s="553"/>
      <c r="AA36" s="552"/>
      <c r="AB36" s="552"/>
      <c r="AC36" s="543"/>
      <c r="AD36" s="543"/>
      <c r="AE36" s="552"/>
      <c r="AF36" s="552"/>
      <c r="AG36" s="552"/>
      <c r="AH36" s="552"/>
      <c r="AI36" s="552"/>
      <c r="AJ36" s="552"/>
      <c r="AK36" s="552"/>
      <c r="AL36" s="552"/>
      <c r="AM36" s="552"/>
      <c r="AN36" s="552"/>
      <c r="AO36" s="552"/>
      <c r="AP36" s="552"/>
      <c r="AQ36" s="552"/>
      <c r="AR36" s="552"/>
      <c r="AS36" s="552"/>
      <c r="AT36" s="552"/>
      <c r="AU36" s="552"/>
      <c r="AV36" s="543"/>
      <c r="AW36" s="543"/>
      <c r="AX36" s="543"/>
      <c r="AY36" s="543"/>
      <c r="AZ36" s="543"/>
      <c r="BA36" s="543"/>
      <c r="BB36" s="543"/>
      <c r="BC36" s="543"/>
      <c r="BD36" s="543"/>
      <c r="BE36" s="543"/>
      <c r="BF36" s="543"/>
      <c r="BG36" s="543"/>
    </row>
    <row r="37" spans="1:59" ht="13.5" x14ac:dyDescent="0.35">
      <c r="A37" s="655" t="s">
        <v>1149</v>
      </c>
      <c r="B37" s="656"/>
      <c r="C37" s="657"/>
      <c r="D37" s="703"/>
      <c r="E37" s="704"/>
      <c r="F37" s="658"/>
      <c r="G37" s="659"/>
      <c r="H37" s="704"/>
      <c r="I37" s="656"/>
      <c r="J37" s="705"/>
      <c r="K37" s="645"/>
      <c r="L37" s="543"/>
      <c r="M37" s="543"/>
      <c r="N37" s="543"/>
      <c r="O37" s="543"/>
      <c r="P37" s="543"/>
      <c r="Q37" s="552"/>
      <c r="R37" s="552"/>
      <c r="S37" s="561"/>
      <c r="T37" s="561"/>
      <c r="U37" s="561"/>
      <c r="V37" s="661"/>
      <c r="W37" s="561"/>
      <c r="X37" s="561"/>
      <c r="Y37" s="561"/>
      <c r="Z37" s="543"/>
      <c r="AA37" s="553"/>
      <c r="AB37" s="553"/>
      <c r="AC37" s="553"/>
      <c r="AD37" s="553"/>
      <c r="AE37" s="552"/>
      <c r="AF37" s="552"/>
      <c r="AG37" s="552"/>
      <c r="AH37" s="552"/>
      <c r="AI37" s="552"/>
      <c r="AJ37" s="552"/>
      <c r="AK37" s="552"/>
      <c r="AL37" s="552"/>
      <c r="AM37" s="552"/>
      <c r="AN37" s="552"/>
      <c r="AO37" s="552"/>
      <c r="AP37" s="552"/>
      <c r="AQ37" s="552"/>
      <c r="AR37" s="552"/>
      <c r="AS37" s="552"/>
      <c r="AT37" s="552"/>
      <c r="AU37" s="552"/>
      <c r="AV37" s="543"/>
      <c r="AW37" s="543"/>
      <c r="AX37" s="543"/>
      <c r="AY37" s="543"/>
      <c r="AZ37" s="543"/>
      <c r="BA37" s="543"/>
      <c r="BB37" s="543"/>
      <c r="BC37" s="543"/>
      <c r="BD37" s="543"/>
      <c r="BE37" s="543"/>
      <c r="BF37" s="543"/>
      <c r="BG37" s="543"/>
    </row>
    <row r="38" spans="1:59" ht="49.5" customHeight="1" x14ac:dyDescent="0.35">
      <c r="A38" s="655" t="s">
        <v>1150</v>
      </c>
      <c r="B38" s="673"/>
      <c r="C38" s="674"/>
      <c r="D38" s="706"/>
      <c r="E38" s="707"/>
      <c r="F38" s="675"/>
      <c r="G38" s="676"/>
      <c r="H38" s="704"/>
      <c r="I38" s="656"/>
      <c r="J38" s="705"/>
      <c r="L38" s="543"/>
      <c r="M38" s="543"/>
      <c r="N38" s="543"/>
      <c r="O38" s="543"/>
      <c r="P38" s="543"/>
      <c r="Q38" s="552"/>
      <c r="R38" s="552"/>
      <c r="S38" s="642"/>
      <c r="T38" s="552"/>
      <c r="U38" s="552"/>
      <c r="V38" s="552"/>
      <c r="W38" s="552"/>
      <c r="X38" s="552"/>
      <c r="Y38" s="552"/>
      <c r="Z38" s="552"/>
      <c r="AA38" s="552"/>
      <c r="AB38" s="552"/>
      <c r="AC38" s="543"/>
      <c r="AD38" s="543"/>
      <c r="AE38" s="683"/>
      <c r="AF38" s="683"/>
      <c r="AG38" s="683"/>
      <c r="AH38" s="683"/>
      <c r="AI38" s="681"/>
      <c r="AJ38" s="681"/>
      <c r="AK38" s="681"/>
      <c r="AL38" s="681"/>
      <c r="AM38" s="681"/>
      <c r="AN38" s="681"/>
      <c r="AO38" s="681"/>
      <c r="AP38" s="681"/>
      <c r="AQ38" s="681"/>
      <c r="AR38" s="681"/>
      <c r="AS38" s="681"/>
      <c r="AT38" s="681"/>
      <c r="AU38" s="552"/>
      <c r="AV38" s="543"/>
      <c r="AW38" s="543"/>
      <c r="AX38" s="543"/>
      <c r="AY38" s="543"/>
      <c r="AZ38" s="543"/>
      <c r="BA38" s="543"/>
      <c r="BB38" s="543"/>
      <c r="BC38" s="543"/>
      <c r="BD38" s="543"/>
      <c r="BE38" s="543"/>
      <c r="BF38" s="543"/>
      <c r="BG38" s="543"/>
    </row>
    <row r="39" spans="1:59" s="684" customFormat="1" ht="49.5" customHeight="1" x14ac:dyDescent="0.35">
      <c r="A39" s="655" t="s">
        <v>1151</v>
      </c>
      <c r="B39" s="656"/>
      <c r="C39" s="657"/>
      <c r="D39" s="703"/>
      <c r="E39" s="704"/>
      <c r="F39" s="658"/>
      <c r="G39" s="659"/>
      <c r="H39" s="708"/>
      <c r="I39" s="656"/>
      <c r="J39" s="709"/>
      <c r="K39" s="677"/>
      <c r="L39" s="680"/>
      <c r="M39" s="680"/>
      <c r="N39" s="680"/>
      <c r="O39" s="680"/>
      <c r="P39" s="680"/>
      <c r="Q39" s="681"/>
      <c r="R39" s="681"/>
      <c r="S39" s="682"/>
      <c r="T39" s="681"/>
      <c r="U39" s="681"/>
      <c r="V39" s="681"/>
      <c r="W39" s="681"/>
      <c r="X39" s="681"/>
      <c r="Y39" s="681"/>
      <c r="Z39" s="681"/>
      <c r="AA39" s="681"/>
      <c r="AB39" s="681"/>
      <c r="AC39" s="681"/>
      <c r="AD39" s="681"/>
      <c r="AE39" s="552"/>
      <c r="AF39" s="552"/>
      <c r="AG39" s="552"/>
      <c r="AH39" s="552"/>
      <c r="AI39" s="553"/>
      <c r="AJ39" s="552"/>
      <c r="AK39" s="552"/>
      <c r="AL39" s="552"/>
      <c r="AM39" s="552"/>
      <c r="AN39" s="552"/>
      <c r="AO39" s="552"/>
      <c r="AP39" s="552"/>
      <c r="AQ39" s="552"/>
      <c r="AR39" s="552"/>
      <c r="AS39" s="552"/>
      <c r="AT39" s="552"/>
      <c r="AU39" s="681"/>
      <c r="AV39" s="680"/>
      <c r="AW39" s="680"/>
      <c r="AX39" s="680"/>
      <c r="AY39" s="680"/>
      <c r="AZ39" s="680"/>
      <c r="BA39" s="680"/>
      <c r="BB39" s="680"/>
      <c r="BC39" s="680"/>
      <c r="BD39" s="680"/>
      <c r="BE39" s="680"/>
      <c r="BF39" s="680"/>
      <c r="BG39" s="680"/>
    </row>
    <row r="40" spans="1:59" ht="25" x14ac:dyDescent="0.35">
      <c r="A40" s="710" t="s">
        <v>1152</v>
      </c>
      <c r="B40" s="673"/>
      <c r="C40" s="674"/>
      <c r="D40" s="706"/>
      <c r="E40" s="707"/>
      <c r="F40" s="675"/>
      <c r="G40" s="676"/>
      <c r="H40" s="707"/>
      <c r="I40" s="673"/>
      <c r="J40" s="711"/>
      <c r="K40" s="645"/>
      <c r="L40" s="712"/>
      <c r="M40" s="712"/>
      <c r="N40" s="543"/>
      <c r="O40" s="543"/>
      <c r="P40" s="561"/>
      <c r="Q40" s="552"/>
      <c r="R40" s="713"/>
      <c r="S40" s="714"/>
      <c r="T40" s="713"/>
      <c r="U40" s="552"/>
      <c r="V40" s="552"/>
      <c r="W40" s="552"/>
      <c r="X40" s="552"/>
      <c r="Y40" s="552"/>
      <c r="Z40" s="552"/>
      <c r="AA40" s="552"/>
      <c r="AB40" s="552"/>
      <c r="AC40" s="552"/>
      <c r="AD40" s="552"/>
      <c r="AE40" s="562"/>
      <c r="AF40" s="562"/>
      <c r="AG40" s="552"/>
      <c r="AH40" s="552"/>
      <c r="AI40" s="543"/>
      <c r="AJ40" s="553"/>
      <c r="AK40" s="543"/>
      <c r="AL40" s="543"/>
      <c r="AM40" s="543"/>
      <c r="AN40" s="543"/>
      <c r="AO40" s="543"/>
      <c r="AP40" s="543"/>
      <c r="AQ40" s="552"/>
      <c r="AR40" s="552"/>
      <c r="AS40" s="552"/>
      <c r="AT40" s="552"/>
      <c r="AU40" s="552"/>
      <c r="AV40" s="543"/>
      <c r="AW40" s="543"/>
      <c r="AX40" s="543"/>
      <c r="AY40" s="543"/>
      <c r="AZ40" s="543"/>
      <c r="BA40" s="543"/>
      <c r="BB40" s="543"/>
      <c r="BC40" s="543"/>
      <c r="BD40" s="543"/>
      <c r="BE40" s="543"/>
      <c r="BF40" s="543"/>
      <c r="BG40" s="543"/>
    </row>
    <row r="41" spans="1:59" ht="14" thickBot="1" x14ac:dyDescent="0.4">
      <c r="A41" s="663" t="s">
        <v>1285</v>
      </c>
      <c r="B41" s="664"/>
      <c r="C41" s="664"/>
      <c r="D41" s="664"/>
      <c r="E41" s="664"/>
      <c r="F41" s="664"/>
      <c r="G41" s="664"/>
      <c r="H41" s="665"/>
      <c r="I41" s="665"/>
      <c r="J41" s="666">
        <v>80000</v>
      </c>
      <c r="K41" s="645"/>
      <c r="L41" s="712"/>
      <c r="M41" s="712"/>
      <c r="N41" s="543"/>
      <c r="O41" s="543"/>
      <c r="P41" s="561"/>
      <c r="Q41" s="552"/>
      <c r="R41" s="713"/>
      <c r="S41" s="714"/>
      <c r="T41" s="713"/>
      <c r="U41" s="552"/>
      <c r="V41" s="552"/>
      <c r="W41" s="552"/>
      <c r="X41" s="552"/>
      <c r="Y41" s="552"/>
      <c r="Z41" s="552"/>
      <c r="AA41" s="552"/>
      <c r="AB41" s="552"/>
      <c r="AC41" s="552"/>
      <c r="AD41" s="552"/>
      <c r="AE41" s="562"/>
      <c r="AF41" s="562"/>
      <c r="AG41" s="552"/>
      <c r="AH41" s="552"/>
      <c r="AI41" s="543"/>
      <c r="AJ41" s="543"/>
      <c r="AK41" s="543"/>
      <c r="AL41" s="543"/>
      <c r="AM41" s="543"/>
      <c r="AN41" s="543"/>
      <c r="AO41" s="543"/>
      <c r="AP41" s="543"/>
      <c r="AQ41" s="552"/>
      <c r="AR41" s="552"/>
      <c r="AS41" s="552"/>
      <c r="AT41" s="552"/>
      <c r="AU41" s="552"/>
      <c r="AV41" s="543"/>
      <c r="AW41" s="543"/>
      <c r="AX41" s="543"/>
      <c r="AY41" s="543"/>
      <c r="AZ41" s="543"/>
      <c r="BA41" s="543"/>
      <c r="BB41" s="543"/>
      <c r="BC41" s="543"/>
      <c r="BD41" s="543"/>
      <c r="BE41" s="543"/>
      <c r="BF41" s="543"/>
      <c r="BG41" s="543"/>
    </row>
    <row r="42" spans="1:59" ht="27" customHeight="1" x14ac:dyDescent="0.35">
      <c r="A42" s="1667" t="s">
        <v>1292</v>
      </c>
      <c r="B42" s="1668"/>
      <c r="C42" s="1668"/>
      <c r="D42" s="1668"/>
      <c r="E42" s="1668"/>
      <c r="F42" s="1668"/>
      <c r="G42" s="1668"/>
      <c r="H42" s="1668"/>
      <c r="I42" s="1668"/>
      <c r="J42" s="1669"/>
      <c r="K42" s="715"/>
      <c r="L42" s="685"/>
      <c r="M42" s="685"/>
      <c r="N42" s="685"/>
      <c r="O42" s="685"/>
      <c r="P42" s="685"/>
      <c r="Q42" s="685"/>
      <c r="R42" s="685"/>
      <c r="S42" s="685"/>
      <c r="T42" s="685"/>
      <c r="U42" s="685"/>
      <c r="V42" s="685"/>
      <c r="W42" s="685"/>
      <c r="X42" s="685"/>
      <c r="Y42" s="685"/>
      <c r="Z42" s="685"/>
      <c r="AA42" s="685"/>
      <c r="AB42" s="685"/>
      <c r="AC42" s="685"/>
      <c r="AD42" s="685"/>
      <c r="AE42" s="716"/>
      <c r="AF42" s="716"/>
      <c r="AG42" s="685"/>
      <c r="AH42" s="685"/>
      <c r="AI42" s="685"/>
      <c r="AJ42" s="685"/>
      <c r="AK42" s="685"/>
      <c r="AL42" s="685"/>
      <c r="AM42" s="685"/>
      <c r="AN42" s="685"/>
      <c r="AO42" s="685"/>
      <c r="AP42" s="685"/>
      <c r="AQ42" s="685"/>
      <c r="AR42" s="685"/>
      <c r="AS42" s="685"/>
      <c r="AT42" s="685"/>
      <c r="AU42" s="685"/>
      <c r="AV42" s="685"/>
      <c r="AW42" s="685"/>
      <c r="AX42" s="685"/>
      <c r="AY42" s="685"/>
      <c r="AZ42" s="685"/>
      <c r="BA42" s="685"/>
      <c r="BB42" s="685"/>
      <c r="BC42" s="685"/>
      <c r="BD42" s="685"/>
      <c r="BE42" s="685"/>
      <c r="BF42" s="685"/>
      <c r="BG42" s="685"/>
    </row>
    <row r="43" spans="1:59" ht="27" customHeight="1" x14ac:dyDescent="0.35">
      <c r="A43" s="1670" t="s">
        <v>1293</v>
      </c>
      <c r="B43" s="1671"/>
      <c r="C43" s="1671"/>
      <c r="D43" s="1671"/>
      <c r="E43" s="1671"/>
      <c r="F43" s="1671"/>
      <c r="G43" s="1671"/>
      <c r="H43" s="1671"/>
      <c r="I43" s="1671"/>
      <c r="J43" s="1672"/>
      <c r="K43" s="715"/>
      <c r="L43" s="685"/>
      <c r="M43" s="685"/>
      <c r="N43" s="685"/>
      <c r="O43" s="685"/>
      <c r="P43" s="685"/>
      <c r="Q43" s="685"/>
      <c r="R43" s="685"/>
      <c r="S43" s="685"/>
      <c r="T43" s="685"/>
      <c r="U43" s="685"/>
      <c r="V43" s="685"/>
      <c r="W43" s="685"/>
      <c r="X43" s="685"/>
      <c r="Y43" s="685"/>
      <c r="Z43" s="685"/>
      <c r="AA43" s="685"/>
      <c r="AB43" s="685"/>
      <c r="AC43" s="685"/>
      <c r="AD43" s="685"/>
      <c r="AE43" s="716"/>
      <c r="AF43" s="716"/>
      <c r="AG43" s="685"/>
      <c r="AH43" s="685"/>
      <c r="AI43" s="685"/>
      <c r="AJ43" s="685"/>
      <c r="AK43" s="685"/>
      <c r="AL43" s="685"/>
      <c r="AM43" s="685"/>
      <c r="AN43" s="685"/>
      <c r="AO43" s="685"/>
      <c r="AP43" s="685"/>
      <c r="AQ43" s="685"/>
      <c r="AR43" s="685"/>
      <c r="AS43" s="685"/>
      <c r="AT43" s="685"/>
      <c r="AU43" s="685"/>
      <c r="AV43" s="685"/>
      <c r="AW43" s="685"/>
      <c r="AX43" s="685"/>
      <c r="AY43" s="685"/>
      <c r="AZ43" s="685"/>
      <c r="BA43" s="685"/>
      <c r="BB43" s="685"/>
      <c r="BC43" s="685"/>
      <c r="BD43" s="685"/>
      <c r="BE43" s="685"/>
      <c r="BF43" s="685"/>
      <c r="BG43" s="685"/>
    </row>
    <row r="44" spans="1:59" ht="27" customHeight="1" x14ac:dyDescent="0.35">
      <c r="A44" s="1670" t="s">
        <v>1294</v>
      </c>
      <c r="B44" s="1671"/>
      <c r="C44" s="1671"/>
      <c r="D44" s="1671"/>
      <c r="E44" s="1671"/>
      <c r="F44" s="1671"/>
      <c r="G44" s="1671"/>
      <c r="H44" s="1671"/>
      <c r="I44" s="1671"/>
      <c r="J44" s="1672"/>
      <c r="K44" s="715"/>
      <c r="L44" s="685"/>
      <c r="M44" s="685"/>
      <c r="N44" s="685"/>
      <c r="O44" s="685"/>
      <c r="P44" s="685"/>
      <c r="Q44" s="685"/>
      <c r="R44" s="685"/>
      <c r="S44" s="685"/>
      <c r="T44" s="685"/>
      <c r="U44" s="685"/>
      <c r="V44" s="685"/>
      <c r="W44" s="685"/>
      <c r="X44" s="685"/>
      <c r="Y44" s="685"/>
      <c r="Z44" s="685"/>
      <c r="AA44" s="685"/>
      <c r="AB44" s="685"/>
      <c r="AC44" s="685"/>
      <c r="AD44" s="685"/>
      <c r="AE44" s="716"/>
      <c r="AF44" s="716"/>
      <c r="AG44" s="685"/>
      <c r="AH44" s="685"/>
      <c r="AI44" s="685"/>
      <c r="AJ44" s="685"/>
      <c r="AK44" s="685"/>
      <c r="AL44" s="685"/>
      <c r="AM44" s="685"/>
      <c r="AN44" s="685"/>
      <c r="AO44" s="685"/>
      <c r="AP44" s="685"/>
      <c r="AQ44" s="685"/>
      <c r="AR44" s="685"/>
      <c r="AS44" s="685"/>
      <c r="AT44" s="685"/>
      <c r="AU44" s="685"/>
      <c r="AV44" s="685"/>
      <c r="AW44" s="685"/>
      <c r="AX44" s="685"/>
      <c r="AY44" s="685"/>
      <c r="AZ44" s="685"/>
      <c r="BA44" s="685"/>
      <c r="BB44" s="685"/>
      <c r="BC44" s="685"/>
      <c r="BD44" s="685"/>
      <c r="BE44" s="685"/>
      <c r="BF44" s="685"/>
      <c r="BG44" s="685"/>
    </row>
    <row r="45" spans="1:59" ht="27" customHeight="1" x14ac:dyDescent="0.35">
      <c r="A45" s="691" t="s">
        <v>1295</v>
      </c>
      <c r="B45" s="656"/>
      <c r="C45" s="657"/>
      <c r="D45" s="703"/>
      <c r="E45" s="704"/>
      <c r="F45" s="658"/>
      <c r="G45" s="659"/>
      <c r="H45" s="704"/>
      <c r="I45" s="656"/>
      <c r="J45" s="717"/>
      <c r="K45" s="715"/>
      <c r="L45" s="552"/>
      <c r="M45" s="552"/>
      <c r="N45" s="552"/>
      <c r="O45" s="552"/>
      <c r="P45" s="552"/>
      <c r="Q45" s="552"/>
      <c r="R45" s="552"/>
      <c r="S45" s="552"/>
      <c r="T45" s="552"/>
      <c r="U45" s="552"/>
      <c r="V45" s="552"/>
      <c r="W45" s="552"/>
      <c r="X45" s="552"/>
      <c r="Y45" s="552"/>
      <c r="Z45" s="552"/>
      <c r="AA45" s="552"/>
      <c r="AB45" s="552"/>
      <c r="AC45" s="552"/>
      <c r="AD45" s="552"/>
      <c r="AE45" s="562"/>
      <c r="AF45" s="562"/>
      <c r="AG45" s="552"/>
      <c r="AH45" s="552"/>
      <c r="AI45" s="543"/>
      <c r="AJ45" s="543"/>
      <c r="AK45" s="543"/>
      <c r="AL45" s="543"/>
      <c r="AM45" s="543"/>
      <c r="AN45" s="543"/>
      <c r="AO45" s="543"/>
      <c r="AP45" s="543"/>
      <c r="AQ45" s="543"/>
      <c r="AR45" s="543"/>
      <c r="AS45" s="543"/>
      <c r="AT45" s="552"/>
      <c r="AU45" s="543"/>
      <c r="AV45" s="543"/>
      <c r="AW45" s="543"/>
      <c r="AX45" s="543"/>
      <c r="AY45" s="543"/>
      <c r="AZ45" s="543"/>
      <c r="BA45" s="543"/>
      <c r="BB45" s="543"/>
      <c r="BC45" s="543"/>
      <c r="BD45" s="543"/>
      <c r="BE45" s="543"/>
      <c r="BF45" s="543"/>
      <c r="BG45" s="543"/>
    </row>
    <row r="46" spans="1:59" ht="27" customHeight="1" x14ac:dyDescent="0.35">
      <c r="A46" s="655" t="s">
        <v>1148</v>
      </c>
      <c r="B46" s="656"/>
      <c r="C46" s="657"/>
      <c r="D46" s="703"/>
      <c r="E46" s="704"/>
      <c r="F46" s="658"/>
      <c r="G46" s="659"/>
      <c r="H46" s="704"/>
      <c r="I46" s="656"/>
      <c r="J46" s="717"/>
      <c r="K46" s="715"/>
      <c r="L46" s="553"/>
      <c r="M46" s="553"/>
      <c r="N46" s="553"/>
      <c r="O46" s="553"/>
      <c r="P46" s="553"/>
      <c r="Q46" s="553"/>
      <c r="R46" s="553"/>
      <c r="S46" s="553"/>
      <c r="T46" s="552"/>
      <c r="U46" s="552"/>
      <c r="V46" s="552"/>
      <c r="W46" s="552"/>
      <c r="X46" s="552"/>
      <c r="Y46" s="552"/>
      <c r="Z46" s="552"/>
      <c r="AA46" s="552"/>
      <c r="AB46" s="552"/>
      <c r="AC46" s="552"/>
      <c r="AD46" s="552"/>
      <c r="AE46" s="562"/>
      <c r="AF46" s="562"/>
      <c r="AG46" s="552"/>
      <c r="AH46" s="552"/>
      <c r="AI46" s="543"/>
      <c r="AJ46" s="543"/>
      <c r="AK46" s="543"/>
      <c r="AL46" s="543"/>
      <c r="AM46" s="543"/>
      <c r="AN46" s="543"/>
      <c r="AO46" s="543"/>
      <c r="AP46" s="543"/>
      <c r="AQ46" s="543"/>
      <c r="AR46" s="543"/>
      <c r="AS46" s="543"/>
      <c r="AT46" s="552"/>
      <c r="AU46" s="543"/>
      <c r="AV46" s="543"/>
      <c r="AW46" s="543"/>
      <c r="AX46" s="543"/>
      <c r="AY46" s="543"/>
      <c r="AZ46" s="543"/>
      <c r="BA46" s="543"/>
      <c r="BB46" s="543"/>
      <c r="BC46" s="543"/>
      <c r="BD46" s="543"/>
      <c r="BE46" s="543"/>
      <c r="BF46" s="543"/>
      <c r="BG46" s="543"/>
    </row>
    <row r="47" spans="1:59" ht="27" customHeight="1" x14ac:dyDescent="0.35">
      <c r="A47" s="655" t="s">
        <v>1149</v>
      </c>
      <c r="B47" s="656"/>
      <c r="C47" s="657"/>
      <c r="D47" s="703"/>
      <c r="E47" s="704"/>
      <c r="F47" s="658"/>
      <c r="G47" s="659"/>
      <c r="H47" s="704"/>
      <c r="I47" s="656"/>
      <c r="J47" s="717"/>
      <c r="K47" s="715"/>
      <c r="L47" s="561"/>
      <c r="M47" s="561"/>
      <c r="N47" s="543"/>
      <c r="O47" s="543"/>
      <c r="P47" s="561"/>
      <c r="Q47" s="552"/>
      <c r="R47" s="552"/>
      <c r="S47" s="552"/>
      <c r="T47" s="553"/>
      <c r="U47" s="553"/>
      <c r="V47" s="553"/>
      <c r="W47" s="553"/>
      <c r="X47" s="552"/>
      <c r="Y47" s="552"/>
      <c r="Z47" s="552"/>
      <c r="AA47" s="552"/>
      <c r="AB47" s="552"/>
      <c r="AC47" s="552"/>
      <c r="AD47" s="552"/>
      <c r="AE47" s="562"/>
      <c r="AF47" s="562"/>
      <c r="AG47" s="552"/>
      <c r="AH47" s="552"/>
      <c r="AI47" s="543"/>
      <c r="AJ47" s="543"/>
      <c r="AK47" s="543"/>
      <c r="AL47" s="543"/>
      <c r="AM47" s="543"/>
      <c r="AN47" s="543"/>
      <c r="AO47" s="543"/>
      <c r="AP47" s="543"/>
      <c r="AQ47" s="543"/>
      <c r="AR47" s="543"/>
      <c r="AS47" s="543"/>
      <c r="AT47" s="552"/>
      <c r="AU47" s="543"/>
      <c r="AV47" s="543"/>
      <c r="AW47" s="543"/>
      <c r="AX47" s="543"/>
      <c r="AY47" s="543"/>
      <c r="AZ47" s="543"/>
      <c r="BA47" s="543"/>
      <c r="BB47" s="543"/>
      <c r="BC47" s="543"/>
      <c r="BD47" s="543"/>
      <c r="BE47" s="543"/>
      <c r="BF47" s="543"/>
      <c r="BG47" s="543"/>
    </row>
    <row r="48" spans="1:59" ht="27" customHeight="1" x14ac:dyDescent="0.35">
      <c r="A48" s="655" t="s">
        <v>1296</v>
      </c>
      <c r="B48" s="656"/>
      <c r="C48" s="657"/>
      <c r="D48" s="703"/>
      <c r="E48" s="704"/>
      <c r="F48" s="658"/>
      <c r="G48" s="659"/>
      <c r="H48" s="704"/>
      <c r="I48" s="656"/>
      <c r="J48" s="717"/>
      <c r="K48" s="715"/>
      <c r="L48" s="561"/>
      <c r="M48" s="561"/>
      <c r="N48" s="543"/>
      <c r="O48" s="543"/>
      <c r="P48" s="561"/>
      <c r="Q48" s="552"/>
      <c r="R48" s="552"/>
      <c r="S48" s="552"/>
      <c r="T48" s="552"/>
      <c r="U48" s="552"/>
      <c r="V48" s="552"/>
      <c r="W48" s="552"/>
      <c r="X48" s="553"/>
      <c r="Y48" s="553"/>
      <c r="Z48" s="553"/>
      <c r="AA48" s="553"/>
      <c r="AB48" s="553"/>
      <c r="AC48" s="553"/>
      <c r="AD48" s="553"/>
      <c r="AE48" s="570"/>
      <c r="AF48" s="570"/>
      <c r="AG48" s="553"/>
      <c r="AH48" s="552"/>
      <c r="AI48" s="543"/>
      <c r="AJ48" s="543"/>
      <c r="AK48" s="543"/>
      <c r="AL48" s="543"/>
      <c r="AM48" s="543"/>
      <c r="AN48" s="543"/>
      <c r="AO48" s="543"/>
      <c r="AP48" s="543"/>
      <c r="AQ48" s="543"/>
      <c r="AR48" s="543"/>
      <c r="AS48" s="543"/>
      <c r="AT48" s="552"/>
      <c r="AU48" s="543"/>
      <c r="AV48" s="543"/>
      <c r="AW48" s="543"/>
      <c r="AX48" s="543"/>
      <c r="AY48" s="543"/>
      <c r="AZ48" s="543"/>
      <c r="BA48" s="543"/>
      <c r="BB48" s="543"/>
      <c r="BC48" s="543"/>
      <c r="BD48" s="543"/>
      <c r="BE48" s="543"/>
      <c r="BF48" s="543"/>
      <c r="BG48" s="543"/>
    </row>
    <row r="49" spans="1:59" ht="27" customHeight="1" x14ac:dyDescent="0.35">
      <c r="A49" s="655" t="s">
        <v>1151</v>
      </c>
      <c r="B49" s="656"/>
      <c r="C49" s="657"/>
      <c r="D49" s="703"/>
      <c r="E49" s="704"/>
      <c r="F49" s="658"/>
      <c r="G49" s="659"/>
      <c r="H49" s="704"/>
      <c r="I49" s="656"/>
      <c r="J49" s="717"/>
      <c r="K49" s="715"/>
      <c r="L49" s="561"/>
      <c r="M49" s="561"/>
      <c r="N49" s="543"/>
      <c r="O49" s="543"/>
      <c r="P49" s="561"/>
      <c r="Q49" s="552"/>
      <c r="R49" s="552"/>
      <c r="S49" s="552"/>
      <c r="T49" s="552"/>
      <c r="U49" s="552"/>
      <c r="V49" s="552"/>
      <c r="W49" s="552"/>
      <c r="X49" s="552"/>
      <c r="Y49" s="552"/>
      <c r="Z49" s="552"/>
      <c r="AA49" s="552"/>
      <c r="AB49" s="552"/>
      <c r="AC49" s="552"/>
      <c r="AD49" s="552"/>
      <c r="AE49" s="562"/>
      <c r="AF49" s="562"/>
      <c r="AG49" s="552"/>
      <c r="AH49" s="553"/>
      <c r="AI49" s="543"/>
      <c r="AJ49" s="543"/>
      <c r="AK49" s="543"/>
      <c r="AL49" s="543"/>
      <c r="AM49" s="543"/>
      <c r="AN49" s="543"/>
      <c r="AO49" s="543"/>
      <c r="AP49" s="543"/>
      <c r="AQ49" s="543"/>
      <c r="AR49" s="543"/>
      <c r="AS49" s="543"/>
      <c r="AT49" s="552"/>
      <c r="AU49" s="543"/>
      <c r="AV49" s="543"/>
      <c r="AW49" s="543"/>
      <c r="AX49" s="543"/>
      <c r="AY49" s="543"/>
      <c r="AZ49" s="543"/>
      <c r="BA49" s="543"/>
      <c r="BB49" s="543"/>
      <c r="BC49" s="543"/>
      <c r="BD49" s="543"/>
      <c r="BE49" s="543"/>
      <c r="BF49" s="543"/>
      <c r="BG49" s="543"/>
    </row>
    <row r="50" spans="1:59" ht="27" customHeight="1" x14ac:dyDescent="0.35">
      <c r="A50" s="710" t="s">
        <v>1152</v>
      </c>
      <c r="B50" s="656"/>
      <c r="C50" s="657"/>
      <c r="D50" s="703"/>
      <c r="E50" s="704"/>
      <c r="F50" s="658"/>
      <c r="G50" s="659"/>
      <c r="H50" s="704"/>
      <c r="I50" s="656"/>
      <c r="J50" s="717"/>
      <c r="K50" s="715"/>
      <c r="L50" s="561"/>
      <c r="M50" s="561"/>
      <c r="N50" s="543"/>
      <c r="O50" s="543"/>
      <c r="P50" s="561"/>
      <c r="Q50" s="552"/>
      <c r="R50" s="552"/>
      <c r="S50" s="552"/>
      <c r="T50" s="552"/>
      <c r="U50" s="552"/>
      <c r="V50" s="552"/>
      <c r="W50" s="552"/>
      <c r="X50" s="552"/>
      <c r="Y50" s="552"/>
      <c r="Z50" s="552"/>
      <c r="AA50" s="552"/>
      <c r="AB50" s="552"/>
      <c r="AC50" s="552"/>
      <c r="AD50" s="552"/>
      <c r="AE50" s="562"/>
      <c r="AF50" s="562"/>
      <c r="AG50" s="552"/>
      <c r="AH50" s="552"/>
      <c r="AI50" s="553"/>
      <c r="AJ50" s="543"/>
      <c r="AK50" s="543"/>
      <c r="AL50" s="543"/>
      <c r="AM50" s="543"/>
      <c r="AN50" s="543"/>
      <c r="AO50" s="543"/>
      <c r="AP50" s="543"/>
      <c r="AQ50" s="543"/>
      <c r="AR50" s="543"/>
      <c r="AS50" s="543"/>
      <c r="AT50" s="552"/>
      <c r="AU50" s="543"/>
      <c r="AV50" s="543"/>
      <c r="AW50" s="543"/>
      <c r="AX50" s="543"/>
      <c r="AY50" s="543"/>
      <c r="AZ50" s="543"/>
      <c r="BA50" s="543"/>
      <c r="BB50" s="543"/>
      <c r="BC50" s="543"/>
      <c r="BD50" s="543"/>
      <c r="BE50" s="543"/>
      <c r="BF50" s="543"/>
      <c r="BG50" s="543"/>
    </row>
    <row r="51" spans="1:59" ht="27" customHeight="1" x14ac:dyDescent="0.35">
      <c r="A51" s="655" t="s">
        <v>1297</v>
      </c>
      <c r="B51" s="656"/>
      <c r="C51" s="657"/>
      <c r="D51" s="703"/>
      <c r="E51" s="704"/>
      <c r="F51" s="658"/>
      <c r="G51" s="659"/>
      <c r="H51" s="704"/>
      <c r="I51" s="656"/>
      <c r="J51" s="717"/>
      <c r="K51" s="715"/>
      <c r="L51" s="561"/>
      <c r="M51" s="561"/>
      <c r="N51" s="543"/>
      <c r="O51" s="543"/>
      <c r="P51" s="561"/>
      <c r="Q51" s="552"/>
      <c r="R51" s="552"/>
      <c r="S51" s="552"/>
      <c r="T51" s="552"/>
      <c r="U51" s="552"/>
      <c r="V51" s="552"/>
      <c r="W51" s="552"/>
      <c r="X51" s="552"/>
      <c r="Y51" s="552"/>
      <c r="Z51" s="552"/>
      <c r="AA51" s="552"/>
      <c r="AB51" s="552"/>
      <c r="AC51" s="552"/>
      <c r="AD51" s="552"/>
      <c r="AE51" s="562"/>
      <c r="AF51" s="562"/>
      <c r="AG51" s="552"/>
      <c r="AH51" s="552"/>
      <c r="AI51" s="552"/>
      <c r="AJ51" s="553"/>
      <c r="AK51" s="553"/>
      <c r="AL51" s="553"/>
      <c r="AM51" s="553"/>
      <c r="AN51" s="553"/>
      <c r="AO51" s="553"/>
      <c r="AP51" s="553"/>
      <c r="AQ51" s="553"/>
      <c r="AR51" s="553"/>
      <c r="AS51" s="553"/>
      <c r="AT51" s="553"/>
      <c r="AU51" s="553"/>
      <c r="AV51" s="553"/>
      <c r="AW51" s="553"/>
      <c r="AX51" s="553"/>
      <c r="AY51" s="553"/>
      <c r="AZ51" s="553"/>
      <c r="BA51" s="553"/>
      <c r="BB51" s="553"/>
      <c r="BC51" s="553"/>
      <c r="BD51" s="553"/>
      <c r="BE51" s="553"/>
      <c r="BF51" s="553"/>
      <c r="BG51" s="553"/>
    </row>
    <row r="52" spans="1:59" ht="27" customHeight="1" x14ac:dyDescent="0.35">
      <c r="A52" s="655" t="s">
        <v>1298</v>
      </c>
      <c r="B52" s="656"/>
      <c r="C52" s="657"/>
      <c r="D52" s="703"/>
      <c r="E52" s="704"/>
      <c r="F52" s="658"/>
      <c r="G52" s="659"/>
      <c r="H52" s="704"/>
      <c r="I52" s="656"/>
      <c r="J52" s="717"/>
      <c r="K52" s="715"/>
      <c r="L52" s="561"/>
      <c r="M52" s="561"/>
      <c r="N52" s="543"/>
      <c r="O52" s="543"/>
      <c r="P52" s="561"/>
      <c r="Q52" s="552"/>
      <c r="R52" s="552"/>
      <c r="S52" s="552"/>
      <c r="T52" s="552"/>
      <c r="U52" s="552"/>
      <c r="V52" s="552"/>
      <c r="W52" s="552"/>
      <c r="X52" s="552"/>
      <c r="Y52" s="552"/>
      <c r="Z52" s="552"/>
      <c r="AA52" s="552"/>
      <c r="AB52" s="552"/>
      <c r="AC52" s="552"/>
      <c r="AD52" s="552"/>
      <c r="AE52" s="562"/>
      <c r="AF52" s="562"/>
      <c r="AG52" s="552"/>
      <c r="AH52" s="552"/>
      <c r="AI52" s="552"/>
      <c r="AJ52" s="543"/>
      <c r="AK52" s="543"/>
      <c r="AL52" s="543"/>
      <c r="AM52" s="543"/>
      <c r="AN52" s="543"/>
      <c r="AO52" s="543"/>
      <c r="AP52" s="543"/>
      <c r="AQ52" s="543"/>
      <c r="AR52" s="543"/>
      <c r="AS52" s="543"/>
      <c r="AT52" s="552"/>
      <c r="AU52" s="543"/>
      <c r="AV52" s="543"/>
      <c r="AW52" s="543"/>
      <c r="AX52" s="543"/>
      <c r="AY52" s="543"/>
      <c r="AZ52" s="543"/>
      <c r="BA52" s="543"/>
      <c r="BB52" s="543"/>
      <c r="BC52" s="543"/>
      <c r="BD52" s="543"/>
      <c r="BE52" s="543"/>
      <c r="BF52" s="543"/>
      <c r="BG52" s="543"/>
    </row>
    <row r="53" spans="1:59" ht="27" customHeight="1" x14ac:dyDescent="0.35">
      <c r="A53" s="710" t="s">
        <v>1152</v>
      </c>
      <c r="B53" s="656"/>
      <c r="C53" s="657"/>
      <c r="D53" s="703"/>
      <c r="E53" s="704"/>
      <c r="F53" s="658"/>
      <c r="G53" s="659"/>
      <c r="H53" s="704"/>
      <c r="I53" s="656"/>
      <c r="J53" s="717"/>
      <c r="K53" s="715"/>
      <c r="L53" s="561"/>
      <c r="M53" s="561"/>
      <c r="N53" s="543"/>
      <c r="O53" s="543"/>
      <c r="P53" s="561"/>
      <c r="Q53" s="552"/>
      <c r="R53" s="552"/>
      <c r="S53" s="552"/>
      <c r="T53" s="552"/>
      <c r="U53" s="552"/>
      <c r="V53" s="552"/>
      <c r="W53" s="552"/>
      <c r="X53" s="552"/>
      <c r="Y53" s="552"/>
      <c r="Z53" s="552"/>
      <c r="AA53" s="552"/>
      <c r="AB53" s="552"/>
      <c r="AC53" s="552"/>
      <c r="AD53" s="552"/>
      <c r="AE53" s="562"/>
      <c r="AF53" s="562"/>
      <c r="AG53" s="552"/>
      <c r="AH53" s="552"/>
      <c r="AI53" s="552"/>
      <c r="AJ53" s="543"/>
      <c r="AK53" s="543"/>
      <c r="AL53" s="543"/>
      <c r="AM53" s="543"/>
      <c r="AN53" s="543"/>
      <c r="AO53" s="543"/>
      <c r="AP53" s="543"/>
      <c r="AQ53" s="543"/>
      <c r="AR53" s="543"/>
      <c r="AS53" s="543"/>
      <c r="AT53" s="552"/>
      <c r="AU53" s="543"/>
      <c r="AV53" s="543"/>
      <c r="AW53" s="543"/>
      <c r="AX53" s="543"/>
      <c r="AY53" s="543"/>
      <c r="AZ53" s="543"/>
      <c r="BA53" s="543"/>
      <c r="BB53" s="543"/>
      <c r="BC53" s="543"/>
      <c r="BD53" s="543"/>
      <c r="BE53" s="543"/>
      <c r="BF53" s="543"/>
      <c r="BG53" s="543"/>
    </row>
    <row r="54" spans="1:59" ht="14" thickBot="1" x14ac:dyDescent="0.4">
      <c r="A54" s="663" t="s">
        <v>1285</v>
      </c>
      <c r="B54" s="664"/>
      <c r="C54" s="664"/>
      <c r="D54" s="664"/>
      <c r="E54" s="664"/>
      <c r="F54" s="664"/>
      <c r="G54" s="664"/>
      <c r="H54" s="665"/>
      <c r="I54" s="665"/>
      <c r="J54" s="666">
        <v>540000</v>
      </c>
      <c r="K54" s="715"/>
      <c r="L54" s="561"/>
      <c r="M54" s="561"/>
      <c r="N54" s="543"/>
      <c r="O54" s="543"/>
      <c r="P54" s="561"/>
      <c r="Q54" s="552"/>
      <c r="R54" s="552"/>
      <c r="S54" s="552"/>
      <c r="T54" s="552"/>
      <c r="U54" s="552"/>
      <c r="V54" s="552"/>
      <c r="W54" s="552"/>
      <c r="X54" s="552"/>
      <c r="Y54" s="552"/>
      <c r="Z54" s="552"/>
      <c r="AA54" s="552"/>
      <c r="AB54" s="552"/>
      <c r="AC54" s="552"/>
      <c r="AD54" s="552"/>
      <c r="AE54" s="562"/>
      <c r="AF54" s="562"/>
      <c r="AG54" s="552"/>
      <c r="AH54" s="552"/>
      <c r="AI54" s="543"/>
      <c r="AJ54" s="543"/>
      <c r="AK54" s="543"/>
      <c r="AL54" s="543"/>
      <c r="AM54" s="543"/>
      <c r="AN54" s="543"/>
      <c r="AO54" s="543"/>
      <c r="AP54" s="543"/>
      <c r="AQ54" s="543"/>
      <c r="AR54" s="552"/>
      <c r="AS54" s="543"/>
      <c r="AT54" s="552"/>
      <c r="AU54" s="543"/>
      <c r="AV54" s="543"/>
      <c r="AW54" s="543"/>
      <c r="AX54" s="543"/>
      <c r="AY54" s="543"/>
      <c r="AZ54" s="543"/>
      <c r="BA54" s="543"/>
      <c r="BB54" s="543"/>
      <c r="BC54" s="543"/>
      <c r="BD54" s="543"/>
      <c r="BE54" s="543"/>
      <c r="BF54" s="543"/>
      <c r="BG54" s="543"/>
    </row>
    <row r="55" spans="1:59" ht="27" customHeight="1" x14ac:dyDescent="0.35">
      <c r="A55" s="1667" t="s">
        <v>1299</v>
      </c>
      <c r="B55" s="1668"/>
      <c r="C55" s="1668"/>
      <c r="D55" s="1668"/>
      <c r="E55" s="1668"/>
      <c r="F55" s="1668"/>
      <c r="G55" s="1668"/>
      <c r="H55" s="1668"/>
      <c r="I55" s="1668"/>
      <c r="J55" s="1669"/>
      <c r="K55" s="715"/>
      <c r="L55" s="685"/>
      <c r="M55" s="685"/>
      <c r="N55" s="685"/>
      <c r="O55" s="685"/>
      <c r="P55" s="685"/>
      <c r="Q55" s="685"/>
      <c r="R55" s="685"/>
      <c r="S55" s="685"/>
      <c r="T55" s="685"/>
      <c r="U55" s="685"/>
      <c r="V55" s="685"/>
      <c r="W55" s="685"/>
      <c r="X55" s="685"/>
      <c r="Y55" s="685"/>
      <c r="Z55" s="685"/>
      <c r="AA55" s="685"/>
      <c r="AB55" s="685"/>
      <c r="AC55" s="685"/>
      <c r="AD55" s="685"/>
      <c r="AE55" s="716"/>
      <c r="AF55" s="716"/>
      <c r="AG55" s="685"/>
      <c r="AH55" s="685"/>
      <c r="AI55" s="685"/>
      <c r="AJ55" s="685"/>
      <c r="AK55" s="685"/>
      <c r="AL55" s="685"/>
      <c r="AM55" s="685"/>
      <c r="AN55" s="685"/>
      <c r="AO55" s="685"/>
      <c r="AP55" s="685"/>
      <c r="AQ55" s="685"/>
      <c r="AR55" s="685"/>
      <c r="AS55" s="685"/>
      <c r="AT55" s="685"/>
      <c r="AU55" s="685"/>
      <c r="AV55" s="685"/>
      <c r="AW55" s="685"/>
      <c r="AX55" s="685"/>
      <c r="AY55" s="685"/>
      <c r="AZ55" s="685"/>
      <c r="BA55" s="685"/>
      <c r="BB55" s="685"/>
      <c r="BC55" s="685"/>
      <c r="BD55" s="685"/>
      <c r="BE55" s="685"/>
      <c r="BF55" s="685"/>
      <c r="BG55" s="685"/>
    </row>
    <row r="56" spans="1:59" s="397" customFormat="1" ht="66" customHeight="1" x14ac:dyDescent="0.35">
      <c r="A56" s="445" t="s">
        <v>1300</v>
      </c>
      <c r="B56" s="718"/>
      <c r="C56" s="447"/>
      <c r="D56" s="446"/>
      <c r="E56" s="446"/>
      <c r="F56" s="449"/>
      <c r="G56" s="450"/>
      <c r="H56" s="446"/>
      <c r="I56" s="446"/>
      <c r="J56" s="719">
        <f>H56-I56</f>
        <v>0</v>
      </c>
      <c r="K56" s="452"/>
      <c r="L56" s="424"/>
      <c r="M56" s="424"/>
      <c r="N56" s="424"/>
      <c r="O56" s="424"/>
      <c r="P56" s="424"/>
      <c r="Q56" s="424"/>
      <c r="R56" s="425"/>
      <c r="S56" s="425"/>
      <c r="T56" s="453"/>
      <c r="U56" s="453"/>
      <c r="V56" s="453"/>
      <c r="W56" s="453"/>
      <c r="X56" s="425"/>
      <c r="Y56" s="425"/>
      <c r="Z56" s="425"/>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row>
    <row r="57" spans="1:59" s="397" customFormat="1" ht="25" x14ac:dyDescent="0.35">
      <c r="A57" s="445" t="s">
        <v>1301</v>
      </c>
      <c r="B57" s="718"/>
      <c r="C57" s="447"/>
      <c r="D57" s="446"/>
      <c r="E57" s="446"/>
      <c r="F57" s="449"/>
      <c r="G57" s="450"/>
      <c r="H57" s="446"/>
      <c r="I57" s="446"/>
      <c r="J57" s="719"/>
      <c r="K57" s="452"/>
      <c r="L57" s="424"/>
      <c r="M57" s="424"/>
      <c r="N57" s="424"/>
      <c r="O57" s="424"/>
      <c r="P57" s="424"/>
      <c r="Q57" s="424"/>
      <c r="R57" s="425"/>
      <c r="S57" s="425"/>
      <c r="T57" s="425"/>
      <c r="U57" s="425"/>
      <c r="V57" s="425"/>
      <c r="W57" s="425"/>
      <c r="X57" s="453"/>
      <c r="Y57" s="453"/>
      <c r="Z57" s="453"/>
      <c r="AA57" s="453"/>
      <c r="AB57" s="453"/>
      <c r="AC57" s="453"/>
      <c r="AD57" s="453"/>
      <c r="AE57" s="453"/>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4"/>
      <c r="BF57" s="424"/>
      <c r="BG57" s="424"/>
    </row>
    <row r="58" spans="1:59" s="397" customFormat="1" ht="14.5" x14ac:dyDescent="0.35">
      <c r="A58" s="445" t="s">
        <v>1302</v>
      </c>
      <c r="B58" s="718"/>
      <c r="C58" s="447"/>
      <c r="D58" s="446"/>
      <c r="E58" s="446"/>
      <c r="F58" s="449"/>
      <c r="G58" s="450"/>
      <c r="H58" s="446"/>
      <c r="I58" s="446"/>
      <c r="J58" s="719">
        <f>H58-I58</f>
        <v>0</v>
      </c>
      <c r="K58" s="452"/>
      <c r="L58" s="424"/>
      <c r="M58" s="424"/>
      <c r="N58" s="424"/>
      <c r="O58" s="424"/>
      <c r="P58" s="424"/>
      <c r="Q58" s="424"/>
      <c r="R58" s="425"/>
      <c r="S58" s="425"/>
      <c r="T58" s="425"/>
      <c r="U58" s="425"/>
      <c r="V58" s="425"/>
      <c r="W58" s="425"/>
      <c r="X58" s="425"/>
      <c r="Y58" s="425"/>
      <c r="Z58" s="425"/>
      <c r="AA58" s="424"/>
      <c r="AB58" s="424"/>
      <c r="AC58" s="424"/>
      <c r="AD58" s="424"/>
      <c r="AE58" s="424"/>
      <c r="AF58" s="453"/>
      <c r="AG58" s="453"/>
      <c r="AH58" s="453"/>
      <c r="AI58" s="453"/>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row>
    <row r="59" spans="1:59" s="397" customFormat="1" ht="14.5" x14ac:dyDescent="0.35">
      <c r="A59" s="445" t="s">
        <v>1303</v>
      </c>
      <c r="B59" s="718"/>
      <c r="C59" s="447"/>
      <c r="D59" s="446"/>
      <c r="E59" s="446"/>
      <c r="F59" s="449"/>
      <c r="G59" s="450"/>
      <c r="H59" s="446"/>
      <c r="I59" s="446"/>
      <c r="J59" s="719">
        <f>H59-I59</f>
        <v>0</v>
      </c>
      <c r="K59" s="452"/>
      <c r="L59" s="424"/>
      <c r="M59" s="424"/>
      <c r="N59" s="424"/>
      <c r="O59" s="424"/>
      <c r="P59" s="424"/>
      <c r="Q59" s="424"/>
      <c r="R59" s="425"/>
      <c r="S59" s="425"/>
      <c r="T59" s="425"/>
      <c r="U59" s="425"/>
      <c r="V59" s="425"/>
      <c r="W59" s="425"/>
      <c r="X59" s="425"/>
      <c r="Y59" s="425"/>
      <c r="Z59" s="425"/>
      <c r="AA59" s="424"/>
      <c r="AB59" s="424"/>
      <c r="AC59" s="424"/>
      <c r="AD59" s="424"/>
      <c r="AE59" s="424"/>
      <c r="AF59" s="424"/>
      <c r="AG59" s="424"/>
      <c r="AH59" s="424"/>
      <c r="AI59" s="424"/>
      <c r="AJ59" s="453"/>
      <c r="AK59" s="453"/>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row>
    <row r="60" spans="1:59" s="397" customFormat="1" ht="14.5" x14ac:dyDescent="0.35">
      <c r="A60" s="445" t="s">
        <v>1304</v>
      </c>
      <c r="B60" s="718"/>
      <c r="C60" s="447"/>
      <c r="D60" s="446"/>
      <c r="E60" s="446"/>
      <c r="F60" s="449"/>
      <c r="G60" s="450"/>
      <c r="H60" s="446"/>
      <c r="I60" s="446"/>
      <c r="J60" s="719">
        <f>H60-I60</f>
        <v>0</v>
      </c>
      <c r="K60" s="452"/>
      <c r="L60" s="424"/>
      <c r="M60" s="424"/>
      <c r="N60" s="424"/>
      <c r="O60" s="424"/>
      <c r="P60" s="424"/>
      <c r="Q60" s="424"/>
      <c r="R60" s="425"/>
      <c r="S60" s="425"/>
      <c r="T60" s="425"/>
      <c r="U60" s="425"/>
      <c r="V60" s="425"/>
      <c r="W60" s="425"/>
      <c r="X60" s="425"/>
      <c r="Y60" s="425"/>
      <c r="Z60" s="425"/>
      <c r="AA60" s="424"/>
      <c r="AB60" s="424"/>
      <c r="AC60" s="424"/>
      <c r="AD60" s="424"/>
      <c r="AE60" s="424"/>
      <c r="AF60" s="424"/>
      <c r="AG60" s="424"/>
      <c r="AH60" s="424"/>
      <c r="AI60" s="424"/>
      <c r="AJ60" s="453"/>
      <c r="AK60" s="453"/>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row>
    <row r="61" spans="1:59" s="397" customFormat="1" ht="25" x14ac:dyDescent="0.35">
      <c r="A61" s="485" t="s">
        <v>1152</v>
      </c>
      <c r="B61" s="718"/>
      <c r="C61" s="447"/>
      <c r="D61" s="446"/>
      <c r="E61" s="446"/>
      <c r="F61" s="449"/>
      <c r="G61" s="450"/>
      <c r="H61" s="446"/>
      <c r="I61" s="446"/>
      <c r="J61" s="719"/>
      <c r="K61" s="452"/>
      <c r="L61" s="424"/>
      <c r="M61" s="424"/>
      <c r="N61" s="424"/>
      <c r="O61" s="424"/>
      <c r="P61" s="424"/>
      <c r="Q61" s="424"/>
      <c r="R61" s="425"/>
      <c r="S61" s="425"/>
      <c r="T61" s="425"/>
      <c r="U61" s="425"/>
      <c r="V61" s="425"/>
      <c r="W61" s="425"/>
      <c r="X61" s="425"/>
      <c r="Y61" s="425"/>
      <c r="Z61" s="425"/>
      <c r="AA61" s="424"/>
      <c r="AB61" s="424"/>
      <c r="AC61" s="424"/>
      <c r="AD61" s="424"/>
      <c r="AE61" s="424"/>
      <c r="AF61" s="424"/>
      <c r="AG61" s="424"/>
      <c r="AH61" s="424"/>
      <c r="AI61" s="424"/>
      <c r="AJ61" s="425"/>
      <c r="AK61" s="425"/>
      <c r="AL61" s="453"/>
      <c r="AM61" s="424"/>
      <c r="AN61" s="424"/>
      <c r="AO61" s="424"/>
      <c r="AP61" s="424"/>
      <c r="AQ61" s="424"/>
      <c r="AR61" s="424"/>
      <c r="AS61" s="424"/>
      <c r="AT61" s="424"/>
      <c r="AU61" s="424"/>
      <c r="AV61" s="424"/>
      <c r="AW61" s="424"/>
      <c r="AX61" s="424"/>
      <c r="AY61" s="424"/>
      <c r="AZ61" s="424"/>
      <c r="BA61" s="424"/>
      <c r="BB61" s="424"/>
      <c r="BC61" s="424"/>
      <c r="BD61" s="424"/>
      <c r="BE61" s="424"/>
      <c r="BF61" s="424"/>
      <c r="BG61" s="424"/>
    </row>
    <row r="62" spans="1:59" ht="13.5" x14ac:dyDescent="0.35">
      <c r="A62" s="663" t="s">
        <v>1305</v>
      </c>
      <c r="B62" s="664"/>
      <c r="C62" s="664"/>
      <c r="D62" s="664"/>
      <c r="E62" s="664"/>
      <c r="F62" s="664"/>
      <c r="G62" s="664"/>
      <c r="H62" s="665"/>
      <c r="I62" s="665"/>
      <c r="J62" s="666">
        <v>30000</v>
      </c>
      <c r="K62" s="715"/>
      <c r="L62" s="561"/>
      <c r="M62" s="561"/>
      <c r="N62" s="543"/>
      <c r="O62" s="543"/>
      <c r="P62" s="561"/>
      <c r="Q62" s="552"/>
      <c r="R62" s="552"/>
      <c r="S62" s="552"/>
      <c r="T62" s="552"/>
      <c r="U62" s="552"/>
      <c r="V62" s="552"/>
      <c r="W62" s="552"/>
      <c r="X62" s="552"/>
      <c r="Y62" s="552"/>
      <c r="Z62" s="552"/>
      <c r="AA62" s="552"/>
      <c r="AB62" s="552"/>
      <c r="AC62" s="552"/>
      <c r="AD62" s="552"/>
      <c r="AE62" s="562"/>
      <c r="AF62" s="562"/>
      <c r="AG62" s="552"/>
      <c r="AH62" s="552"/>
      <c r="AI62" s="543"/>
      <c r="AJ62" s="543"/>
      <c r="AK62" s="543"/>
      <c r="AL62" s="543"/>
      <c r="AM62" s="543"/>
      <c r="AN62" s="543"/>
      <c r="AO62" s="543"/>
      <c r="AP62" s="543"/>
      <c r="AQ62" s="543"/>
      <c r="AR62" s="552"/>
      <c r="AS62" s="543"/>
      <c r="AT62" s="552"/>
      <c r="AU62" s="543"/>
      <c r="AV62" s="543"/>
      <c r="AW62" s="543"/>
      <c r="AX62" s="543"/>
      <c r="AY62" s="543"/>
      <c r="AZ62" s="543"/>
      <c r="BA62" s="543"/>
      <c r="BB62" s="543"/>
      <c r="BC62" s="543"/>
      <c r="BD62" s="543"/>
      <c r="BE62" s="543"/>
      <c r="BF62" s="543"/>
      <c r="BG62" s="543"/>
    </row>
    <row r="63" spans="1:59" x14ac:dyDescent="0.35">
      <c r="A63" s="720" t="s">
        <v>1194</v>
      </c>
      <c r="B63" s="721"/>
      <c r="C63" s="722"/>
      <c r="D63" s="721"/>
      <c r="E63" s="721"/>
      <c r="F63" s="723"/>
      <c r="G63" s="724"/>
      <c r="H63" s="721"/>
      <c r="I63" s="721"/>
      <c r="J63" s="721">
        <f>J23+J31+J41+J54+J62</f>
        <v>1170000</v>
      </c>
      <c r="K63" s="725"/>
      <c r="L63" s="543"/>
      <c r="M63" s="54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c r="AS63" s="543"/>
      <c r="AT63" s="552"/>
      <c r="AU63" s="552"/>
      <c r="AV63" s="552"/>
      <c r="AW63" s="552"/>
      <c r="AX63" s="552"/>
      <c r="AY63" s="552"/>
      <c r="AZ63" s="543"/>
      <c r="BA63" s="543"/>
      <c r="BB63" s="543"/>
      <c r="BC63" s="543"/>
      <c r="BD63" s="543"/>
      <c r="BE63" s="543"/>
      <c r="BF63" s="543"/>
      <c r="BG63" s="543"/>
    </row>
    <row r="64" spans="1:59" s="677" customFormat="1" ht="14" thickBot="1" x14ac:dyDescent="0.4">
      <c r="A64" s="726" t="s">
        <v>1195</v>
      </c>
      <c r="B64" s="667"/>
      <c r="C64" s="727"/>
      <c r="D64" s="667"/>
      <c r="E64" s="667"/>
      <c r="F64" s="728"/>
      <c r="G64" s="729"/>
      <c r="H64" s="667"/>
      <c r="I64" s="667"/>
      <c r="J64" s="730">
        <f>0.085*J63</f>
        <v>99450</v>
      </c>
      <c r="L64" s="614"/>
      <c r="M64" s="614"/>
      <c r="N64" s="614"/>
      <c r="O64" s="614"/>
      <c r="P64" s="614"/>
      <c r="Q64" s="614"/>
      <c r="R64" s="614"/>
      <c r="S64" s="614"/>
      <c r="T64" s="614"/>
      <c r="U64" s="614"/>
      <c r="V64" s="614"/>
      <c r="W64" s="614"/>
    </row>
    <row r="65" spans="1:23" s="677" customFormat="1" ht="15.5" thickBot="1" x14ac:dyDescent="0.4">
      <c r="A65" s="731" t="s">
        <v>1196</v>
      </c>
      <c r="B65" s="732"/>
      <c r="C65" s="733"/>
      <c r="D65" s="732"/>
      <c r="E65" s="732"/>
      <c r="F65" s="734"/>
      <c r="G65" s="732"/>
      <c r="H65" s="732"/>
      <c r="I65" s="732"/>
      <c r="J65" s="735">
        <f>SUM(J63:J64)</f>
        <v>1269450</v>
      </c>
      <c r="L65" s="614"/>
      <c r="M65" s="614"/>
      <c r="N65" s="614"/>
      <c r="O65" s="614"/>
      <c r="P65" s="614"/>
      <c r="Q65" s="614"/>
      <c r="R65" s="614"/>
      <c r="S65" s="614"/>
      <c r="T65" s="614"/>
      <c r="U65" s="614"/>
      <c r="V65" s="614"/>
      <c r="W65" s="614"/>
    </row>
    <row r="66" spans="1:23" s="677" customFormat="1" ht="13" thickBot="1" x14ac:dyDescent="0.4">
      <c r="A66" s="736"/>
      <c r="C66" s="727"/>
      <c r="F66" s="737"/>
      <c r="G66" s="738"/>
      <c r="L66" s="614"/>
      <c r="M66" s="614"/>
      <c r="N66" s="614"/>
      <c r="O66" s="614"/>
      <c r="P66" s="614"/>
      <c r="Q66" s="614"/>
      <c r="R66" s="614"/>
      <c r="S66" s="614"/>
      <c r="T66" s="614"/>
      <c r="U66" s="614"/>
      <c r="V66" s="614"/>
      <c r="W66" s="614"/>
    </row>
    <row r="67" spans="1:23" s="677" customFormat="1" ht="15.5" thickBot="1" x14ac:dyDescent="0.4">
      <c r="A67" s="1664" t="s">
        <v>1197</v>
      </c>
      <c r="B67" s="1665"/>
      <c r="C67" s="1665"/>
      <c r="D67" s="1665"/>
      <c r="E67" s="1665"/>
      <c r="F67" s="1665"/>
      <c r="G67" s="1665"/>
      <c r="H67" s="1666">
        <f>I65/J65</f>
        <v>0</v>
      </c>
      <c r="I67" s="1666"/>
      <c r="J67" s="1666"/>
      <c r="L67" s="614"/>
      <c r="M67" s="614"/>
      <c r="N67" s="614"/>
      <c r="O67" s="614"/>
      <c r="P67" s="614"/>
      <c r="Q67" s="614"/>
      <c r="R67" s="614"/>
      <c r="S67" s="614"/>
      <c r="T67" s="614"/>
      <c r="U67" s="614"/>
      <c r="V67" s="614"/>
      <c r="W67" s="614"/>
    </row>
    <row r="68" spans="1:23" s="677" customFormat="1" x14ac:dyDescent="0.35">
      <c r="A68" s="739"/>
      <c r="B68" s="739"/>
      <c r="C68" s="740"/>
      <c r="D68" s="739"/>
      <c r="E68" s="739"/>
      <c r="F68" s="741"/>
      <c r="G68" s="739"/>
      <c r="H68" s="742"/>
      <c r="I68" s="739"/>
      <c r="J68" s="739"/>
      <c r="L68" s="614"/>
      <c r="M68" s="614"/>
      <c r="N68" s="614"/>
      <c r="O68" s="614"/>
      <c r="P68" s="614"/>
      <c r="Q68" s="614"/>
      <c r="R68" s="614"/>
      <c r="S68" s="614"/>
      <c r="T68" s="614"/>
      <c r="U68" s="614"/>
      <c r="V68" s="614"/>
      <c r="W68" s="614"/>
    </row>
    <row r="69" spans="1:23" s="677" customFormat="1" x14ac:dyDescent="0.35">
      <c r="A69" s="739"/>
      <c r="B69" s="739"/>
      <c r="C69" s="740"/>
      <c r="D69" s="739"/>
      <c r="E69" s="739"/>
      <c r="F69" s="741"/>
      <c r="G69" s="739"/>
      <c r="H69" s="739"/>
      <c r="I69" s="739"/>
      <c r="J69" s="739"/>
      <c r="L69" s="614"/>
      <c r="M69" s="614"/>
      <c r="N69" s="614"/>
      <c r="O69" s="614"/>
      <c r="P69" s="614"/>
      <c r="Q69" s="614"/>
      <c r="R69" s="614"/>
      <c r="S69" s="614"/>
      <c r="T69" s="614"/>
      <c r="U69" s="614"/>
      <c r="V69" s="614"/>
      <c r="W69" s="614"/>
    </row>
    <row r="70" spans="1:23" s="677" customFormat="1" x14ac:dyDescent="0.35">
      <c r="A70" s="739"/>
      <c r="B70" s="739"/>
      <c r="C70" s="740"/>
      <c r="D70" s="739"/>
      <c r="E70" s="739"/>
      <c r="F70" s="741"/>
      <c r="G70" s="739"/>
      <c r="H70" s="739"/>
      <c r="I70" s="739"/>
      <c r="J70" s="739"/>
      <c r="L70" s="614"/>
      <c r="M70" s="614"/>
      <c r="N70" s="614"/>
      <c r="O70" s="614"/>
      <c r="P70" s="614"/>
      <c r="Q70" s="614"/>
      <c r="R70" s="614"/>
      <c r="S70" s="614"/>
      <c r="T70" s="614"/>
      <c r="U70" s="614"/>
      <c r="V70" s="614"/>
      <c r="W70" s="614"/>
    </row>
    <row r="71" spans="1:23" s="677" customFormat="1" x14ac:dyDescent="0.35">
      <c r="A71" s="739"/>
      <c r="B71" s="739"/>
      <c r="C71" s="740"/>
      <c r="D71" s="739"/>
      <c r="E71" s="739"/>
      <c r="F71" s="741"/>
      <c r="G71" s="739"/>
      <c r="H71" s="739"/>
      <c r="I71" s="739"/>
      <c r="J71" s="739"/>
      <c r="L71" s="614"/>
      <c r="M71" s="614"/>
      <c r="N71" s="614"/>
      <c r="O71" s="614"/>
      <c r="P71" s="614"/>
      <c r="Q71" s="614"/>
      <c r="R71" s="614"/>
      <c r="S71" s="614"/>
      <c r="T71" s="614"/>
      <c r="U71" s="614"/>
      <c r="V71" s="614"/>
      <c r="W71" s="614"/>
    </row>
  </sheetData>
  <mergeCells count="43">
    <mergeCell ref="A7:J7"/>
    <mergeCell ref="A1:J1"/>
    <mergeCell ref="A3:J3"/>
    <mergeCell ref="A4:J4"/>
    <mergeCell ref="A5:J5"/>
    <mergeCell ref="A6:J6"/>
    <mergeCell ref="BD8:BG8"/>
    <mergeCell ref="L8:O8"/>
    <mergeCell ref="P8:S8"/>
    <mergeCell ref="T8:W8"/>
    <mergeCell ref="X8:AA8"/>
    <mergeCell ref="AB8:AE8"/>
    <mergeCell ref="AF8:AI8"/>
    <mergeCell ref="AJ8:AM8"/>
    <mergeCell ref="AN8:AQ8"/>
    <mergeCell ref="AR8:AU8"/>
    <mergeCell ref="AV8:AY8"/>
    <mergeCell ref="AZ8:BC8"/>
    <mergeCell ref="BD10:BG10"/>
    <mergeCell ref="L10:O10"/>
    <mergeCell ref="P10:S10"/>
    <mergeCell ref="T10:W10"/>
    <mergeCell ref="X10:AA10"/>
    <mergeCell ref="AB10:AE10"/>
    <mergeCell ref="AF10:AI10"/>
    <mergeCell ref="AJ10:AM10"/>
    <mergeCell ref="AN10:AQ10"/>
    <mergeCell ref="AR10:AU10"/>
    <mergeCell ref="AV10:AY10"/>
    <mergeCell ref="AZ10:BC10"/>
    <mergeCell ref="A67:G67"/>
    <mergeCell ref="H67:J67"/>
    <mergeCell ref="A13:J13"/>
    <mergeCell ref="A15:J15"/>
    <mergeCell ref="A16:J16"/>
    <mergeCell ref="A24:J24"/>
    <mergeCell ref="A32:J32"/>
    <mergeCell ref="A33:J33"/>
    <mergeCell ref="A34:J34"/>
    <mergeCell ref="A42:J42"/>
    <mergeCell ref="A43:J43"/>
    <mergeCell ref="A44:J44"/>
    <mergeCell ref="A55:J5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H83"/>
  <sheetViews>
    <sheetView topLeftCell="A8" workbookViewId="0">
      <selection sqref="A1:XFD1048576"/>
    </sheetView>
  </sheetViews>
  <sheetFormatPr defaultColWidth="8.81640625" defaultRowHeight="14.5" x14ac:dyDescent="0.35"/>
  <cols>
    <col min="1" max="1" width="86" style="532" customWidth="1"/>
    <col min="2" max="2" width="11" style="533" customWidth="1"/>
    <col min="3" max="3" width="9.26953125" style="523" customWidth="1"/>
    <col min="4" max="4" width="10.7265625" style="533" customWidth="1"/>
    <col min="5" max="5" width="12.54296875" style="533" customWidth="1"/>
    <col min="6" max="6" width="18.1796875" style="534" customWidth="1"/>
    <col min="7" max="7" width="10.453125" style="535" customWidth="1"/>
    <col min="8" max="8" width="16.453125" style="533" customWidth="1"/>
    <col min="9" max="9" width="14.26953125" style="533" customWidth="1"/>
    <col min="10" max="10" width="20" style="533" customWidth="1"/>
    <col min="11" max="11" width="1" style="533" customWidth="1"/>
    <col min="12" max="13" width="4.81640625" style="397" customWidth="1"/>
    <col min="14" max="14" width="6.54296875" style="397" customWidth="1"/>
    <col min="15" max="15" width="5.7265625" style="397" customWidth="1"/>
    <col min="16" max="16" width="4.54296875" style="397" customWidth="1"/>
    <col min="17" max="17" width="6" style="397" customWidth="1"/>
    <col min="18" max="18" width="4.7265625" style="397" customWidth="1"/>
    <col min="19" max="19" width="7" style="397" customWidth="1"/>
    <col min="20" max="20" width="6.1796875" style="397" customWidth="1"/>
    <col min="21" max="21" width="7.7265625" style="397" customWidth="1"/>
    <col min="22" max="256" width="8.81640625" style="397"/>
    <col min="257" max="257" width="86" style="397" customWidth="1"/>
    <col min="258" max="258" width="11" style="397" customWidth="1"/>
    <col min="259" max="259" width="9.26953125" style="397" customWidth="1"/>
    <col min="260" max="260" width="10.7265625" style="397" customWidth="1"/>
    <col min="261" max="261" width="12.54296875" style="397" customWidth="1"/>
    <col min="262" max="262" width="18.1796875" style="397" customWidth="1"/>
    <col min="263" max="263" width="10.453125" style="397" customWidth="1"/>
    <col min="264" max="264" width="16.453125" style="397" customWidth="1"/>
    <col min="265" max="265" width="14.26953125" style="397" customWidth="1"/>
    <col min="266" max="266" width="20" style="397" customWidth="1"/>
    <col min="267" max="267" width="1" style="397" customWidth="1"/>
    <col min="268" max="269" width="4.81640625" style="397" customWidth="1"/>
    <col min="270" max="270" width="6.54296875" style="397" customWidth="1"/>
    <col min="271" max="271" width="5.7265625" style="397" customWidth="1"/>
    <col min="272" max="272" width="4.54296875" style="397" customWidth="1"/>
    <col min="273" max="273" width="6" style="397" customWidth="1"/>
    <col min="274" max="274" width="4.7265625" style="397" customWidth="1"/>
    <col min="275" max="275" width="7" style="397" customWidth="1"/>
    <col min="276" max="276" width="6.1796875" style="397" customWidth="1"/>
    <col min="277" max="277" width="7.7265625" style="397" customWidth="1"/>
    <col min="278" max="512" width="8.81640625" style="397"/>
    <col min="513" max="513" width="86" style="397" customWidth="1"/>
    <col min="514" max="514" width="11" style="397" customWidth="1"/>
    <col min="515" max="515" width="9.26953125" style="397" customWidth="1"/>
    <col min="516" max="516" width="10.7265625" style="397" customWidth="1"/>
    <col min="517" max="517" width="12.54296875" style="397" customWidth="1"/>
    <col min="518" max="518" width="18.1796875" style="397" customWidth="1"/>
    <col min="519" max="519" width="10.453125" style="397" customWidth="1"/>
    <col min="520" max="520" width="16.453125" style="397" customWidth="1"/>
    <col min="521" max="521" width="14.26953125" style="397" customWidth="1"/>
    <col min="522" max="522" width="20" style="397" customWidth="1"/>
    <col min="523" max="523" width="1" style="397" customWidth="1"/>
    <col min="524" max="525" width="4.81640625" style="397" customWidth="1"/>
    <col min="526" max="526" width="6.54296875" style="397" customWidth="1"/>
    <col min="527" max="527" width="5.7265625" style="397" customWidth="1"/>
    <col min="528" max="528" width="4.54296875" style="397" customWidth="1"/>
    <col min="529" max="529" width="6" style="397" customWidth="1"/>
    <col min="530" max="530" width="4.7265625" style="397" customWidth="1"/>
    <col min="531" max="531" width="7" style="397" customWidth="1"/>
    <col min="532" max="532" width="6.1796875" style="397" customWidth="1"/>
    <col min="533" max="533" width="7.7265625" style="397" customWidth="1"/>
    <col min="534" max="768" width="8.81640625" style="397"/>
    <col min="769" max="769" width="86" style="397" customWidth="1"/>
    <col min="770" max="770" width="11" style="397" customWidth="1"/>
    <col min="771" max="771" width="9.26953125" style="397" customWidth="1"/>
    <col min="772" max="772" width="10.7265625" style="397" customWidth="1"/>
    <col min="773" max="773" width="12.54296875" style="397" customWidth="1"/>
    <col min="774" max="774" width="18.1796875" style="397" customWidth="1"/>
    <col min="775" max="775" width="10.453125" style="397" customWidth="1"/>
    <col min="776" max="776" width="16.453125" style="397" customWidth="1"/>
    <col min="777" max="777" width="14.26953125" style="397" customWidth="1"/>
    <col min="778" max="778" width="20" style="397" customWidth="1"/>
    <col min="779" max="779" width="1" style="397" customWidth="1"/>
    <col min="780" max="781" width="4.81640625" style="397" customWidth="1"/>
    <col min="782" max="782" width="6.54296875" style="397" customWidth="1"/>
    <col min="783" max="783" width="5.7265625" style="397" customWidth="1"/>
    <col min="784" max="784" width="4.54296875" style="397" customWidth="1"/>
    <col min="785" max="785" width="6" style="397" customWidth="1"/>
    <col min="786" max="786" width="4.7265625" style="397" customWidth="1"/>
    <col min="787" max="787" width="7" style="397" customWidth="1"/>
    <col min="788" max="788" width="6.1796875" style="397" customWidth="1"/>
    <col min="789" max="789" width="7.7265625" style="397" customWidth="1"/>
    <col min="790" max="1024" width="8.81640625" style="397"/>
    <col min="1025" max="1025" width="86" style="397" customWidth="1"/>
    <col min="1026" max="1026" width="11" style="397" customWidth="1"/>
    <col min="1027" max="1027" width="9.26953125" style="397" customWidth="1"/>
    <col min="1028" max="1028" width="10.7265625" style="397" customWidth="1"/>
    <col min="1029" max="1029" width="12.54296875" style="397" customWidth="1"/>
    <col min="1030" max="1030" width="18.1796875" style="397" customWidth="1"/>
    <col min="1031" max="1031" width="10.453125" style="397" customWidth="1"/>
    <col min="1032" max="1032" width="16.453125" style="397" customWidth="1"/>
    <col min="1033" max="1033" width="14.26953125" style="397" customWidth="1"/>
    <col min="1034" max="1034" width="20" style="397" customWidth="1"/>
    <col min="1035" max="1035" width="1" style="397" customWidth="1"/>
    <col min="1036" max="1037" width="4.81640625" style="397" customWidth="1"/>
    <col min="1038" max="1038" width="6.54296875" style="397" customWidth="1"/>
    <col min="1039" max="1039" width="5.7265625" style="397" customWidth="1"/>
    <col min="1040" max="1040" width="4.54296875" style="397" customWidth="1"/>
    <col min="1041" max="1041" width="6" style="397" customWidth="1"/>
    <col min="1042" max="1042" width="4.7265625" style="397" customWidth="1"/>
    <col min="1043" max="1043" width="7" style="397" customWidth="1"/>
    <col min="1044" max="1044" width="6.1796875" style="397" customWidth="1"/>
    <col min="1045" max="1045" width="7.7265625" style="397" customWidth="1"/>
    <col min="1046" max="1280" width="8.81640625" style="397"/>
    <col min="1281" max="1281" width="86" style="397" customWidth="1"/>
    <col min="1282" max="1282" width="11" style="397" customWidth="1"/>
    <col min="1283" max="1283" width="9.26953125" style="397" customWidth="1"/>
    <col min="1284" max="1284" width="10.7265625" style="397" customWidth="1"/>
    <col min="1285" max="1285" width="12.54296875" style="397" customWidth="1"/>
    <col min="1286" max="1286" width="18.1796875" style="397" customWidth="1"/>
    <col min="1287" max="1287" width="10.453125" style="397" customWidth="1"/>
    <col min="1288" max="1288" width="16.453125" style="397" customWidth="1"/>
    <col min="1289" max="1289" width="14.26953125" style="397" customWidth="1"/>
    <col min="1290" max="1290" width="20" style="397" customWidth="1"/>
    <col min="1291" max="1291" width="1" style="397" customWidth="1"/>
    <col min="1292" max="1293" width="4.81640625" style="397" customWidth="1"/>
    <col min="1294" max="1294" width="6.54296875" style="397" customWidth="1"/>
    <col min="1295" max="1295" width="5.7265625" style="397" customWidth="1"/>
    <col min="1296" max="1296" width="4.54296875" style="397" customWidth="1"/>
    <col min="1297" max="1297" width="6" style="397" customWidth="1"/>
    <col min="1298" max="1298" width="4.7265625" style="397" customWidth="1"/>
    <col min="1299" max="1299" width="7" style="397" customWidth="1"/>
    <col min="1300" max="1300" width="6.1796875" style="397" customWidth="1"/>
    <col min="1301" max="1301" width="7.7265625" style="397" customWidth="1"/>
    <col min="1302" max="1536" width="8.81640625" style="397"/>
    <col min="1537" max="1537" width="86" style="397" customWidth="1"/>
    <col min="1538" max="1538" width="11" style="397" customWidth="1"/>
    <col min="1539" max="1539" width="9.26953125" style="397" customWidth="1"/>
    <col min="1540" max="1540" width="10.7265625" style="397" customWidth="1"/>
    <col min="1541" max="1541" width="12.54296875" style="397" customWidth="1"/>
    <col min="1542" max="1542" width="18.1796875" style="397" customWidth="1"/>
    <col min="1543" max="1543" width="10.453125" style="397" customWidth="1"/>
    <col min="1544" max="1544" width="16.453125" style="397" customWidth="1"/>
    <col min="1545" max="1545" width="14.26953125" style="397" customWidth="1"/>
    <col min="1546" max="1546" width="20" style="397" customWidth="1"/>
    <col min="1547" max="1547" width="1" style="397" customWidth="1"/>
    <col min="1548" max="1549" width="4.81640625" style="397" customWidth="1"/>
    <col min="1550" max="1550" width="6.54296875" style="397" customWidth="1"/>
    <col min="1551" max="1551" width="5.7265625" style="397" customWidth="1"/>
    <col min="1552" max="1552" width="4.54296875" style="397" customWidth="1"/>
    <col min="1553" max="1553" width="6" style="397" customWidth="1"/>
    <col min="1554" max="1554" width="4.7265625" style="397" customWidth="1"/>
    <col min="1555" max="1555" width="7" style="397" customWidth="1"/>
    <col min="1556" max="1556" width="6.1796875" style="397" customWidth="1"/>
    <col min="1557" max="1557" width="7.7265625" style="397" customWidth="1"/>
    <col min="1558" max="1792" width="8.81640625" style="397"/>
    <col min="1793" max="1793" width="86" style="397" customWidth="1"/>
    <col min="1794" max="1794" width="11" style="397" customWidth="1"/>
    <col min="1795" max="1795" width="9.26953125" style="397" customWidth="1"/>
    <col min="1796" max="1796" width="10.7265625" style="397" customWidth="1"/>
    <col min="1797" max="1797" width="12.54296875" style="397" customWidth="1"/>
    <col min="1798" max="1798" width="18.1796875" style="397" customWidth="1"/>
    <col min="1799" max="1799" width="10.453125" style="397" customWidth="1"/>
    <col min="1800" max="1800" width="16.453125" style="397" customWidth="1"/>
    <col min="1801" max="1801" width="14.26953125" style="397" customWidth="1"/>
    <col min="1802" max="1802" width="20" style="397" customWidth="1"/>
    <col min="1803" max="1803" width="1" style="397" customWidth="1"/>
    <col min="1804" max="1805" width="4.81640625" style="397" customWidth="1"/>
    <col min="1806" max="1806" width="6.54296875" style="397" customWidth="1"/>
    <col min="1807" max="1807" width="5.7265625" style="397" customWidth="1"/>
    <col min="1808" max="1808" width="4.54296875" style="397" customWidth="1"/>
    <col min="1809" max="1809" width="6" style="397" customWidth="1"/>
    <col min="1810" max="1810" width="4.7265625" style="397" customWidth="1"/>
    <col min="1811" max="1811" width="7" style="397" customWidth="1"/>
    <col min="1812" max="1812" width="6.1796875" style="397" customWidth="1"/>
    <col min="1813" max="1813" width="7.7265625" style="397" customWidth="1"/>
    <col min="1814" max="2048" width="8.81640625" style="397"/>
    <col min="2049" max="2049" width="86" style="397" customWidth="1"/>
    <col min="2050" max="2050" width="11" style="397" customWidth="1"/>
    <col min="2051" max="2051" width="9.26953125" style="397" customWidth="1"/>
    <col min="2052" max="2052" width="10.7265625" style="397" customWidth="1"/>
    <col min="2053" max="2053" width="12.54296875" style="397" customWidth="1"/>
    <col min="2054" max="2054" width="18.1796875" style="397" customWidth="1"/>
    <col min="2055" max="2055" width="10.453125" style="397" customWidth="1"/>
    <col min="2056" max="2056" width="16.453125" style="397" customWidth="1"/>
    <col min="2057" max="2057" width="14.26953125" style="397" customWidth="1"/>
    <col min="2058" max="2058" width="20" style="397" customWidth="1"/>
    <col min="2059" max="2059" width="1" style="397" customWidth="1"/>
    <col min="2060" max="2061" width="4.81640625" style="397" customWidth="1"/>
    <col min="2062" max="2062" width="6.54296875" style="397" customWidth="1"/>
    <col min="2063" max="2063" width="5.7265625" style="397" customWidth="1"/>
    <col min="2064" max="2064" width="4.54296875" style="397" customWidth="1"/>
    <col min="2065" max="2065" width="6" style="397" customWidth="1"/>
    <col min="2066" max="2066" width="4.7265625" style="397" customWidth="1"/>
    <col min="2067" max="2067" width="7" style="397" customWidth="1"/>
    <col min="2068" max="2068" width="6.1796875" style="397" customWidth="1"/>
    <col min="2069" max="2069" width="7.7265625" style="397" customWidth="1"/>
    <col min="2070" max="2304" width="8.81640625" style="397"/>
    <col min="2305" max="2305" width="86" style="397" customWidth="1"/>
    <col min="2306" max="2306" width="11" style="397" customWidth="1"/>
    <col min="2307" max="2307" width="9.26953125" style="397" customWidth="1"/>
    <col min="2308" max="2308" width="10.7265625" style="397" customWidth="1"/>
    <col min="2309" max="2309" width="12.54296875" style="397" customWidth="1"/>
    <col min="2310" max="2310" width="18.1796875" style="397" customWidth="1"/>
    <col min="2311" max="2311" width="10.453125" style="397" customWidth="1"/>
    <col min="2312" max="2312" width="16.453125" style="397" customWidth="1"/>
    <col min="2313" max="2313" width="14.26953125" style="397" customWidth="1"/>
    <col min="2314" max="2314" width="20" style="397" customWidth="1"/>
    <col min="2315" max="2315" width="1" style="397" customWidth="1"/>
    <col min="2316" max="2317" width="4.81640625" style="397" customWidth="1"/>
    <col min="2318" max="2318" width="6.54296875" style="397" customWidth="1"/>
    <col min="2319" max="2319" width="5.7265625" style="397" customWidth="1"/>
    <col min="2320" max="2320" width="4.54296875" style="397" customWidth="1"/>
    <col min="2321" max="2321" width="6" style="397" customWidth="1"/>
    <col min="2322" max="2322" width="4.7265625" style="397" customWidth="1"/>
    <col min="2323" max="2323" width="7" style="397" customWidth="1"/>
    <col min="2324" max="2324" width="6.1796875" style="397" customWidth="1"/>
    <col min="2325" max="2325" width="7.7265625" style="397" customWidth="1"/>
    <col min="2326" max="2560" width="8.81640625" style="397"/>
    <col min="2561" max="2561" width="86" style="397" customWidth="1"/>
    <col min="2562" max="2562" width="11" style="397" customWidth="1"/>
    <col min="2563" max="2563" width="9.26953125" style="397" customWidth="1"/>
    <col min="2564" max="2564" width="10.7265625" style="397" customWidth="1"/>
    <col min="2565" max="2565" width="12.54296875" style="397" customWidth="1"/>
    <col min="2566" max="2566" width="18.1796875" style="397" customWidth="1"/>
    <col min="2567" max="2567" width="10.453125" style="397" customWidth="1"/>
    <col min="2568" max="2568" width="16.453125" style="397" customWidth="1"/>
    <col min="2569" max="2569" width="14.26953125" style="397" customWidth="1"/>
    <col min="2570" max="2570" width="20" style="397" customWidth="1"/>
    <col min="2571" max="2571" width="1" style="397" customWidth="1"/>
    <col min="2572" max="2573" width="4.81640625" style="397" customWidth="1"/>
    <col min="2574" max="2574" width="6.54296875" style="397" customWidth="1"/>
    <col min="2575" max="2575" width="5.7265625" style="397" customWidth="1"/>
    <col min="2576" max="2576" width="4.54296875" style="397" customWidth="1"/>
    <col min="2577" max="2577" width="6" style="397" customWidth="1"/>
    <col min="2578" max="2578" width="4.7265625" style="397" customWidth="1"/>
    <col min="2579" max="2579" width="7" style="397" customWidth="1"/>
    <col min="2580" max="2580" width="6.1796875" style="397" customWidth="1"/>
    <col min="2581" max="2581" width="7.7265625" style="397" customWidth="1"/>
    <col min="2582" max="2816" width="8.81640625" style="397"/>
    <col min="2817" max="2817" width="86" style="397" customWidth="1"/>
    <col min="2818" max="2818" width="11" style="397" customWidth="1"/>
    <col min="2819" max="2819" width="9.26953125" style="397" customWidth="1"/>
    <col min="2820" max="2820" width="10.7265625" style="397" customWidth="1"/>
    <col min="2821" max="2821" width="12.54296875" style="397" customWidth="1"/>
    <col min="2822" max="2822" width="18.1796875" style="397" customWidth="1"/>
    <col min="2823" max="2823" width="10.453125" style="397" customWidth="1"/>
    <col min="2824" max="2824" width="16.453125" style="397" customWidth="1"/>
    <col min="2825" max="2825" width="14.26953125" style="397" customWidth="1"/>
    <col min="2826" max="2826" width="20" style="397" customWidth="1"/>
    <col min="2827" max="2827" width="1" style="397" customWidth="1"/>
    <col min="2828" max="2829" width="4.81640625" style="397" customWidth="1"/>
    <col min="2830" max="2830" width="6.54296875" style="397" customWidth="1"/>
    <col min="2831" max="2831" width="5.7265625" style="397" customWidth="1"/>
    <col min="2832" max="2832" width="4.54296875" style="397" customWidth="1"/>
    <col min="2833" max="2833" width="6" style="397" customWidth="1"/>
    <col min="2834" max="2834" width="4.7265625" style="397" customWidth="1"/>
    <col min="2835" max="2835" width="7" style="397" customWidth="1"/>
    <col min="2836" max="2836" width="6.1796875" style="397" customWidth="1"/>
    <col min="2837" max="2837" width="7.7265625" style="397" customWidth="1"/>
    <col min="2838" max="3072" width="8.81640625" style="397"/>
    <col min="3073" max="3073" width="86" style="397" customWidth="1"/>
    <col min="3074" max="3074" width="11" style="397" customWidth="1"/>
    <col min="3075" max="3075" width="9.26953125" style="397" customWidth="1"/>
    <col min="3076" max="3076" width="10.7265625" style="397" customWidth="1"/>
    <col min="3077" max="3077" width="12.54296875" style="397" customWidth="1"/>
    <col min="3078" max="3078" width="18.1796875" style="397" customWidth="1"/>
    <col min="3079" max="3079" width="10.453125" style="397" customWidth="1"/>
    <col min="3080" max="3080" width="16.453125" style="397" customWidth="1"/>
    <col min="3081" max="3081" width="14.26953125" style="397" customWidth="1"/>
    <col min="3082" max="3082" width="20" style="397" customWidth="1"/>
    <col min="3083" max="3083" width="1" style="397" customWidth="1"/>
    <col min="3084" max="3085" width="4.81640625" style="397" customWidth="1"/>
    <col min="3086" max="3086" width="6.54296875" style="397" customWidth="1"/>
    <col min="3087" max="3087" width="5.7265625" style="397" customWidth="1"/>
    <col min="3088" max="3088" width="4.54296875" style="397" customWidth="1"/>
    <col min="3089" max="3089" width="6" style="397" customWidth="1"/>
    <col min="3090" max="3090" width="4.7265625" style="397" customWidth="1"/>
    <col min="3091" max="3091" width="7" style="397" customWidth="1"/>
    <col min="3092" max="3092" width="6.1796875" style="397" customWidth="1"/>
    <col min="3093" max="3093" width="7.7265625" style="397" customWidth="1"/>
    <col min="3094" max="3328" width="8.81640625" style="397"/>
    <col min="3329" max="3329" width="86" style="397" customWidth="1"/>
    <col min="3330" max="3330" width="11" style="397" customWidth="1"/>
    <col min="3331" max="3331" width="9.26953125" style="397" customWidth="1"/>
    <col min="3332" max="3332" width="10.7265625" style="397" customWidth="1"/>
    <col min="3333" max="3333" width="12.54296875" style="397" customWidth="1"/>
    <col min="3334" max="3334" width="18.1796875" style="397" customWidth="1"/>
    <col min="3335" max="3335" width="10.453125" style="397" customWidth="1"/>
    <col min="3336" max="3336" width="16.453125" style="397" customWidth="1"/>
    <col min="3337" max="3337" width="14.26953125" style="397" customWidth="1"/>
    <col min="3338" max="3338" width="20" style="397" customWidth="1"/>
    <col min="3339" max="3339" width="1" style="397" customWidth="1"/>
    <col min="3340" max="3341" width="4.81640625" style="397" customWidth="1"/>
    <col min="3342" max="3342" width="6.54296875" style="397" customWidth="1"/>
    <col min="3343" max="3343" width="5.7265625" style="397" customWidth="1"/>
    <col min="3344" max="3344" width="4.54296875" style="397" customWidth="1"/>
    <col min="3345" max="3345" width="6" style="397" customWidth="1"/>
    <col min="3346" max="3346" width="4.7265625" style="397" customWidth="1"/>
    <col min="3347" max="3347" width="7" style="397" customWidth="1"/>
    <col min="3348" max="3348" width="6.1796875" style="397" customWidth="1"/>
    <col min="3349" max="3349" width="7.7265625" style="397" customWidth="1"/>
    <col min="3350" max="3584" width="8.81640625" style="397"/>
    <col min="3585" max="3585" width="86" style="397" customWidth="1"/>
    <col min="3586" max="3586" width="11" style="397" customWidth="1"/>
    <col min="3587" max="3587" width="9.26953125" style="397" customWidth="1"/>
    <col min="3588" max="3588" width="10.7265625" style="397" customWidth="1"/>
    <col min="3589" max="3589" width="12.54296875" style="397" customWidth="1"/>
    <col min="3590" max="3590" width="18.1796875" style="397" customWidth="1"/>
    <col min="3591" max="3591" width="10.453125" style="397" customWidth="1"/>
    <col min="3592" max="3592" width="16.453125" style="397" customWidth="1"/>
    <col min="3593" max="3593" width="14.26953125" style="397" customWidth="1"/>
    <col min="3594" max="3594" width="20" style="397" customWidth="1"/>
    <col min="3595" max="3595" width="1" style="397" customWidth="1"/>
    <col min="3596" max="3597" width="4.81640625" style="397" customWidth="1"/>
    <col min="3598" max="3598" width="6.54296875" style="397" customWidth="1"/>
    <col min="3599" max="3599" width="5.7265625" style="397" customWidth="1"/>
    <col min="3600" max="3600" width="4.54296875" style="397" customWidth="1"/>
    <col min="3601" max="3601" width="6" style="397" customWidth="1"/>
    <col min="3602" max="3602" width="4.7265625" style="397" customWidth="1"/>
    <col min="3603" max="3603" width="7" style="397" customWidth="1"/>
    <col min="3604" max="3604" width="6.1796875" style="397" customWidth="1"/>
    <col min="3605" max="3605" width="7.7265625" style="397" customWidth="1"/>
    <col min="3606" max="3840" width="8.81640625" style="397"/>
    <col min="3841" max="3841" width="86" style="397" customWidth="1"/>
    <col min="3842" max="3842" width="11" style="397" customWidth="1"/>
    <col min="3843" max="3843" width="9.26953125" style="397" customWidth="1"/>
    <col min="3844" max="3844" width="10.7265625" style="397" customWidth="1"/>
    <col min="3845" max="3845" width="12.54296875" style="397" customWidth="1"/>
    <col min="3846" max="3846" width="18.1796875" style="397" customWidth="1"/>
    <col min="3847" max="3847" width="10.453125" style="397" customWidth="1"/>
    <col min="3848" max="3848" width="16.453125" style="397" customWidth="1"/>
    <col min="3849" max="3849" width="14.26953125" style="397" customWidth="1"/>
    <col min="3850" max="3850" width="20" style="397" customWidth="1"/>
    <col min="3851" max="3851" width="1" style="397" customWidth="1"/>
    <col min="3852" max="3853" width="4.81640625" style="397" customWidth="1"/>
    <col min="3854" max="3854" width="6.54296875" style="397" customWidth="1"/>
    <col min="3855" max="3855" width="5.7265625" style="397" customWidth="1"/>
    <col min="3856" max="3856" width="4.54296875" style="397" customWidth="1"/>
    <col min="3857" max="3857" width="6" style="397" customWidth="1"/>
    <col min="3858" max="3858" width="4.7265625" style="397" customWidth="1"/>
    <col min="3859" max="3859" width="7" style="397" customWidth="1"/>
    <col min="3860" max="3860" width="6.1796875" style="397" customWidth="1"/>
    <col min="3861" max="3861" width="7.7265625" style="397" customWidth="1"/>
    <col min="3862" max="4096" width="8.81640625" style="397"/>
    <col min="4097" max="4097" width="86" style="397" customWidth="1"/>
    <col min="4098" max="4098" width="11" style="397" customWidth="1"/>
    <col min="4099" max="4099" width="9.26953125" style="397" customWidth="1"/>
    <col min="4100" max="4100" width="10.7265625" style="397" customWidth="1"/>
    <col min="4101" max="4101" width="12.54296875" style="397" customWidth="1"/>
    <col min="4102" max="4102" width="18.1796875" style="397" customWidth="1"/>
    <col min="4103" max="4103" width="10.453125" style="397" customWidth="1"/>
    <col min="4104" max="4104" width="16.453125" style="397" customWidth="1"/>
    <col min="4105" max="4105" width="14.26953125" style="397" customWidth="1"/>
    <col min="4106" max="4106" width="20" style="397" customWidth="1"/>
    <col min="4107" max="4107" width="1" style="397" customWidth="1"/>
    <col min="4108" max="4109" width="4.81640625" style="397" customWidth="1"/>
    <col min="4110" max="4110" width="6.54296875" style="397" customWidth="1"/>
    <col min="4111" max="4111" width="5.7265625" style="397" customWidth="1"/>
    <col min="4112" max="4112" width="4.54296875" style="397" customWidth="1"/>
    <col min="4113" max="4113" width="6" style="397" customWidth="1"/>
    <col min="4114" max="4114" width="4.7265625" style="397" customWidth="1"/>
    <col min="4115" max="4115" width="7" style="397" customWidth="1"/>
    <col min="4116" max="4116" width="6.1796875" style="397" customWidth="1"/>
    <col min="4117" max="4117" width="7.7265625" style="397" customWidth="1"/>
    <col min="4118" max="4352" width="8.81640625" style="397"/>
    <col min="4353" max="4353" width="86" style="397" customWidth="1"/>
    <col min="4354" max="4354" width="11" style="397" customWidth="1"/>
    <col min="4355" max="4355" width="9.26953125" style="397" customWidth="1"/>
    <col min="4356" max="4356" width="10.7265625" style="397" customWidth="1"/>
    <col min="4357" max="4357" width="12.54296875" style="397" customWidth="1"/>
    <col min="4358" max="4358" width="18.1796875" style="397" customWidth="1"/>
    <col min="4359" max="4359" width="10.453125" style="397" customWidth="1"/>
    <col min="4360" max="4360" width="16.453125" style="397" customWidth="1"/>
    <col min="4361" max="4361" width="14.26953125" style="397" customWidth="1"/>
    <col min="4362" max="4362" width="20" style="397" customWidth="1"/>
    <col min="4363" max="4363" width="1" style="397" customWidth="1"/>
    <col min="4364" max="4365" width="4.81640625" style="397" customWidth="1"/>
    <col min="4366" max="4366" width="6.54296875" style="397" customWidth="1"/>
    <col min="4367" max="4367" width="5.7265625" style="397" customWidth="1"/>
    <col min="4368" max="4368" width="4.54296875" style="397" customWidth="1"/>
    <col min="4369" max="4369" width="6" style="397" customWidth="1"/>
    <col min="4370" max="4370" width="4.7265625" style="397" customWidth="1"/>
    <col min="4371" max="4371" width="7" style="397" customWidth="1"/>
    <col min="4372" max="4372" width="6.1796875" style="397" customWidth="1"/>
    <col min="4373" max="4373" width="7.7265625" style="397" customWidth="1"/>
    <col min="4374" max="4608" width="8.81640625" style="397"/>
    <col min="4609" max="4609" width="86" style="397" customWidth="1"/>
    <col min="4610" max="4610" width="11" style="397" customWidth="1"/>
    <col min="4611" max="4611" width="9.26953125" style="397" customWidth="1"/>
    <col min="4612" max="4612" width="10.7265625" style="397" customWidth="1"/>
    <col min="4613" max="4613" width="12.54296875" style="397" customWidth="1"/>
    <col min="4614" max="4614" width="18.1796875" style="397" customWidth="1"/>
    <col min="4615" max="4615" width="10.453125" style="397" customWidth="1"/>
    <col min="4616" max="4616" width="16.453125" style="397" customWidth="1"/>
    <col min="4617" max="4617" width="14.26953125" style="397" customWidth="1"/>
    <col min="4618" max="4618" width="20" style="397" customWidth="1"/>
    <col min="4619" max="4619" width="1" style="397" customWidth="1"/>
    <col min="4620" max="4621" width="4.81640625" style="397" customWidth="1"/>
    <col min="4622" max="4622" width="6.54296875" style="397" customWidth="1"/>
    <col min="4623" max="4623" width="5.7265625" style="397" customWidth="1"/>
    <col min="4624" max="4624" width="4.54296875" style="397" customWidth="1"/>
    <col min="4625" max="4625" width="6" style="397" customWidth="1"/>
    <col min="4626" max="4626" width="4.7265625" style="397" customWidth="1"/>
    <col min="4627" max="4627" width="7" style="397" customWidth="1"/>
    <col min="4628" max="4628" width="6.1796875" style="397" customWidth="1"/>
    <col min="4629" max="4629" width="7.7265625" style="397" customWidth="1"/>
    <col min="4630" max="4864" width="8.81640625" style="397"/>
    <col min="4865" max="4865" width="86" style="397" customWidth="1"/>
    <col min="4866" max="4866" width="11" style="397" customWidth="1"/>
    <col min="4867" max="4867" width="9.26953125" style="397" customWidth="1"/>
    <col min="4868" max="4868" width="10.7265625" style="397" customWidth="1"/>
    <col min="4869" max="4869" width="12.54296875" style="397" customWidth="1"/>
    <col min="4870" max="4870" width="18.1796875" style="397" customWidth="1"/>
    <col min="4871" max="4871" width="10.453125" style="397" customWidth="1"/>
    <col min="4872" max="4872" width="16.453125" style="397" customWidth="1"/>
    <col min="4873" max="4873" width="14.26953125" style="397" customWidth="1"/>
    <col min="4874" max="4874" width="20" style="397" customWidth="1"/>
    <col min="4875" max="4875" width="1" style="397" customWidth="1"/>
    <col min="4876" max="4877" width="4.81640625" style="397" customWidth="1"/>
    <col min="4878" max="4878" width="6.54296875" style="397" customWidth="1"/>
    <col min="4879" max="4879" width="5.7265625" style="397" customWidth="1"/>
    <col min="4880" max="4880" width="4.54296875" style="397" customWidth="1"/>
    <col min="4881" max="4881" width="6" style="397" customWidth="1"/>
    <col min="4882" max="4882" width="4.7265625" style="397" customWidth="1"/>
    <col min="4883" max="4883" width="7" style="397" customWidth="1"/>
    <col min="4884" max="4884" width="6.1796875" style="397" customWidth="1"/>
    <col min="4885" max="4885" width="7.7265625" style="397" customWidth="1"/>
    <col min="4886" max="5120" width="8.81640625" style="397"/>
    <col min="5121" max="5121" width="86" style="397" customWidth="1"/>
    <col min="5122" max="5122" width="11" style="397" customWidth="1"/>
    <col min="5123" max="5123" width="9.26953125" style="397" customWidth="1"/>
    <col min="5124" max="5124" width="10.7265625" style="397" customWidth="1"/>
    <col min="5125" max="5125" width="12.54296875" style="397" customWidth="1"/>
    <col min="5126" max="5126" width="18.1796875" style="397" customWidth="1"/>
    <col min="5127" max="5127" width="10.453125" style="397" customWidth="1"/>
    <col min="5128" max="5128" width="16.453125" style="397" customWidth="1"/>
    <col min="5129" max="5129" width="14.26953125" style="397" customWidth="1"/>
    <col min="5130" max="5130" width="20" style="397" customWidth="1"/>
    <col min="5131" max="5131" width="1" style="397" customWidth="1"/>
    <col min="5132" max="5133" width="4.81640625" style="397" customWidth="1"/>
    <col min="5134" max="5134" width="6.54296875" style="397" customWidth="1"/>
    <col min="5135" max="5135" width="5.7265625" style="397" customWidth="1"/>
    <col min="5136" max="5136" width="4.54296875" style="397" customWidth="1"/>
    <col min="5137" max="5137" width="6" style="397" customWidth="1"/>
    <col min="5138" max="5138" width="4.7265625" style="397" customWidth="1"/>
    <col min="5139" max="5139" width="7" style="397" customWidth="1"/>
    <col min="5140" max="5140" width="6.1796875" style="397" customWidth="1"/>
    <col min="5141" max="5141" width="7.7265625" style="397" customWidth="1"/>
    <col min="5142" max="5376" width="8.81640625" style="397"/>
    <col min="5377" max="5377" width="86" style="397" customWidth="1"/>
    <col min="5378" max="5378" width="11" style="397" customWidth="1"/>
    <col min="5379" max="5379" width="9.26953125" style="397" customWidth="1"/>
    <col min="5380" max="5380" width="10.7265625" style="397" customWidth="1"/>
    <col min="5381" max="5381" width="12.54296875" style="397" customWidth="1"/>
    <col min="5382" max="5382" width="18.1796875" style="397" customWidth="1"/>
    <col min="5383" max="5383" width="10.453125" style="397" customWidth="1"/>
    <col min="5384" max="5384" width="16.453125" style="397" customWidth="1"/>
    <col min="5385" max="5385" width="14.26953125" style="397" customWidth="1"/>
    <col min="5386" max="5386" width="20" style="397" customWidth="1"/>
    <col min="5387" max="5387" width="1" style="397" customWidth="1"/>
    <col min="5388" max="5389" width="4.81640625" style="397" customWidth="1"/>
    <col min="5390" max="5390" width="6.54296875" style="397" customWidth="1"/>
    <col min="5391" max="5391" width="5.7265625" style="397" customWidth="1"/>
    <col min="5392" max="5392" width="4.54296875" style="397" customWidth="1"/>
    <col min="5393" max="5393" width="6" style="397" customWidth="1"/>
    <col min="5394" max="5394" width="4.7265625" style="397" customWidth="1"/>
    <col min="5395" max="5395" width="7" style="397" customWidth="1"/>
    <col min="5396" max="5396" width="6.1796875" style="397" customWidth="1"/>
    <col min="5397" max="5397" width="7.7265625" style="397" customWidth="1"/>
    <col min="5398" max="5632" width="8.81640625" style="397"/>
    <col min="5633" max="5633" width="86" style="397" customWidth="1"/>
    <col min="5634" max="5634" width="11" style="397" customWidth="1"/>
    <col min="5635" max="5635" width="9.26953125" style="397" customWidth="1"/>
    <col min="5636" max="5636" width="10.7265625" style="397" customWidth="1"/>
    <col min="5637" max="5637" width="12.54296875" style="397" customWidth="1"/>
    <col min="5638" max="5638" width="18.1796875" style="397" customWidth="1"/>
    <col min="5639" max="5639" width="10.453125" style="397" customWidth="1"/>
    <col min="5640" max="5640" width="16.453125" style="397" customWidth="1"/>
    <col min="5641" max="5641" width="14.26953125" style="397" customWidth="1"/>
    <col min="5642" max="5642" width="20" style="397" customWidth="1"/>
    <col min="5643" max="5643" width="1" style="397" customWidth="1"/>
    <col min="5644" max="5645" width="4.81640625" style="397" customWidth="1"/>
    <col min="5646" max="5646" width="6.54296875" style="397" customWidth="1"/>
    <col min="5647" max="5647" width="5.7265625" style="397" customWidth="1"/>
    <col min="5648" max="5648" width="4.54296875" style="397" customWidth="1"/>
    <col min="5649" max="5649" width="6" style="397" customWidth="1"/>
    <col min="5650" max="5650" width="4.7265625" style="397" customWidth="1"/>
    <col min="5651" max="5651" width="7" style="397" customWidth="1"/>
    <col min="5652" max="5652" width="6.1796875" style="397" customWidth="1"/>
    <col min="5653" max="5653" width="7.7265625" style="397" customWidth="1"/>
    <col min="5654" max="5888" width="8.81640625" style="397"/>
    <col min="5889" max="5889" width="86" style="397" customWidth="1"/>
    <col min="5890" max="5890" width="11" style="397" customWidth="1"/>
    <col min="5891" max="5891" width="9.26953125" style="397" customWidth="1"/>
    <col min="5892" max="5892" width="10.7265625" style="397" customWidth="1"/>
    <col min="5893" max="5893" width="12.54296875" style="397" customWidth="1"/>
    <col min="5894" max="5894" width="18.1796875" style="397" customWidth="1"/>
    <col min="5895" max="5895" width="10.453125" style="397" customWidth="1"/>
    <col min="5896" max="5896" width="16.453125" style="397" customWidth="1"/>
    <col min="5897" max="5897" width="14.26953125" style="397" customWidth="1"/>
    <col min="5898" max="5898" width="20" style="397" customWidth="1"/>
    <col min="5899" max="5899" width="1" style="397" customWidth="1"/>
    <col min="5900" max="5901" width="4.81640625" style="397" customWidth="1"/>
    <col min="5902" max="5902" width="6.54296875" style="397" customWidth="1"/>
    <col min="5903" max="5903" width="5.7265625" style="397" customWidth="1"/>
    <col min="5904" max="5904" width="4.54296875" style="397" customWidth="1"/>
    <col min="5905" max="5905" width="6" style="397" customWidth="1"/>
    <col min="5906" max="5906" width="4.7265625" style="397" customWidth="1"/>
    <col min="5907" max="5907" width="7" style="397" customWidth="1"/>
    <col min="5908" max="5908" width="6.1796875" style="397" customWidth="1"/>
    <col min="5909" max="5909" width="7.7265625" style="397" customWidth="1"/>
    <col min="5910" max="6144" width="8.81640625" style="397"/>
    <col min="6145" max="6145" width="86" style="397" customWidth="1"/>
    <col min="6146" max="6146" width="11" style="397" customWidth="1"/>
    <col min="6147" max="6147" width="9.26953125" style="397" customWidth="1"/>
    <col min="6148" max="6148" width="10.7265625" style="397" customWidth="1"/>
    <col min="6149" max="6149" width="12.54296875" style="397" customWidth="1"/>
    <col min="6150" max="6150" width="18.1796875" style="397" customWidth="1"/>
    <col min="6151" max="6151" width="10.453125" style="397" customWidth="1"/>
    <col min="6152" max="6152" width="16.453125" style="397" customWidth="1"/>
    <col min="6153" max="6153" width="14.26953125" style="397" customWidth="1"/>
    <col min="6154" max="6154" width="20" style="397" customWidth="1"/>
    <col min="6155" max="6155" width="1" style="397" customWidth="1"/>
    <col min="6156" max="6157" width="4.81640625" style="397" customWidth="1"/>
    <col min="6158" max="6158" width="6.54296875" style="397" customWidth="1"/>
    <col min="6159" max="6159" width="5.7265625" style="397" customWidth="1"/>
    <col min="6160" max="6160" width="4.54296875" style="397" customWidth="1"/>
    <col min="6161" max="6161" width="6" style="397" customWidth="1"/>
    <col min="6162" max="6162" width="4.7265625" style="397" customWidth="1"/>
    <col min="6163" max="6163" width="7" style="397" customWidth="1"/>
    <col min="6164" max="6164" width="6.1796875" style="397" customWidth="1"/>
    <col min="6165" max="6165" width="7.7265625" style="397" customWidth="1"/>
    <col min="6166" max="6400" width="8.81640625" style="397"/>
    <col min="6401" max="6401" width="86" style="397" customWidth="1"/>
    <col min="6402" max="6402" width="11" style="397" customWidth="1"/>
    <col min="6403" max="6403" width="9.26953125" style="397" customWidth="1"/>
    <col min="6404" max="6404" width="10.7265625" style="397" customWidth="1"/>
    <col min="6405" max="6405" width="12.54296875" style="397" customWidth="1"/>
    <col min="6406" max="6406" width="18.1796875" style="397" customWidth="1"/>
    <col min="6407" max="6407" width="10.453125" style="397" customWidth="1"/>
    <col min="6408" max="6408" width="16.453125" style="397" customWidth="1"/>
    <col min="6409" max="6409" width="14.26953125" style="397" customWidth="1"/>
    <col min="6410" max="6410" width="20" style="397" customWidth="1"/>
    <col min="6411" max="6411" width="1" style="397" customWidth="1"/>
    <col min="6412" max="6413" width="4.81640625" style="397" customWidth="1"/>
    <col min="6414" max="6414" width="6.54296875" style="397" customWidth="1"/>
    <col min="6415" max="6415" width="5.7265625" style="397" customWidth="1"/>
    <col min="6416" max="6416" width="4.54296875" style="397" customWidth="1"/>
    <col min="6417" max="6417" width="6" style="397" customWidth="1"/>
    <col min="6418" max="6418" width="4.7265625" style="397" customWidth="1"/>
    <col min="6419" max="6419" width="7" style="397" customWidth="1"/>
    <col min="6420" max="6420" width="6.1796875" style="397" customWidth="1"/>
    <col min="6421" max="6421" width="7.7265625" style="397" customWidth="1"/>
    <col min="6422" max="6656" width="8.81640625" style="397"/>
    <col min="6657" max="6657" width="86" style="397" customWidth="1"/>
    <col min="6658" max="6658" width="11" style="397" customWidth="1"/>
    <col min="6659" max="6659" width="9.26953125" style="397" customWidth="1"/>
    <col min="6660" max="6660" width="10.7265625" style="397" customWidth="1"/>
    <col min="6661" max="6661" width="12.54296875" style="397" customWidth="1"/>
    <col min="6662" max="6662" width="18.1796875" style="397" customWidth="1"/>
    <col min="6663" max="6663" width="10.453125" style="397" customWidth="1"/>
    <col min="6664" max="6664" width="16.453125" style="397" customWidth="1"/>
    <col min="6665" max="6665" width="14.26953125" style="397" customWidth="1"/>
    <col min="6666" max="6666" width="20" style="397" customWidth="1"/>
    <col min="6667" max="6667" width="1" style="397" customWidth="1"/>
    <col min="6668" max="6669" width="4.81640625" style="397" customWidth="1"/>
    <col min="6670" max="6670" width="6.54296875" style="397" customWidth="1"/>
    <col min="6671" max="6671" width="5.7265625" style="397" customWidth="1"/>
    <col min="6672" max="6672" width="4.54296875" style="397" customWidth="1"/>
    <col min="6673" max="6673" width="6" style="397" customWidth="1"/>
    <col min="6674" max="6674" width="4.7265625" style="397" customWidth="1"/>
    <col min="6675" max="6675" width="7" style="397" customWidth="1"/>
    <col min="6676" max="6676" width="6.1796875" style="397" customWidth="1"/>
    <col min="6677" max="6677" width="7.7265625" style="397" customWidth="1"/>
    <col min="6678" max="6912" width="8.81640625" style="397"/>
    <col min="6913" max="6913" width="86" style="397" customWidth="1"/>
    <col min="6914" max="6914" width="11" style="397" customWidth="1"/>
    <col min="6915" max="6915" width="9.26953125" style="397" customWidth="1"/>
    <col min="6916" max="6916" width="10.7265625" style="397" customWidth="1"/>
    <col min="6917" max="6917" width="12.54296875" style="397" customWidth="1"/>
    <col min="6918" max="6918" width="18.1796875" style="397" customWidth="1"/>
    <col min="6919" max="6919" width="10.453125" style="397" customWidth="1"/>
    <col min="6920" max="6920" width="16.453125" style="397" customWidth="1"/>
    <col min="6921" max="6921" width="14.26953125" style="397" customWidth="1"/>
    <col min="6922" max="6922" width="20" style="397" customWidth="1"/>
    <col min="6923" max="6923" width="1" style="397" customWidth="1"/>
    <col min="6924" max="6925" width="4.81640625" style="397" customWidth="1"/>
    <col min="6926" max="6926" width="6.54296875" style="397" customWidth="1"/>
    <col min="6927" max="6927" width="5.7265625" style="397" customWidth="1"/>
    <col min="6928" max="6928" width="4.54296875" style="397" customWidth="1"/>
    <col min="6929" max="6929" width="6" style="397" customWidth="1"/>
    <col min="6930" max="6930" width="4.7265625" style="397" customWidth="1"/>
    <col min="6931" max="6931" width="7" style="397" customWidth="1"/>
    <col min="6932" max="6932" width="6.1796875" style="397" customWidth="1"/>
    <col min="6933" max="6933" width="7.7265625" style="397" customWidth="1"/>
    <col min="6934" max="7168" width="8.81640625" style="397"/>
    <col min="7169" max="7169" width="86" style="397" customWidth="1"/>
    <col min="7170" max="7170" width="11" style="397" customWidth="1"/>
    <col min="7171" max="7171" width="9.26953125" style="397" customWidth="1"/>
    <col min="7172" max="7172" width="10.7265625" style="397" customWidth="1"/>
    <col min="7173" max="7173" width="12.54296875" style="397" customWidth="1"/>
    <col min="7174" max="7174" width="18.1796875" style="397" customWidth="1"/>
    <col min="7175" max="7175" width="10.453125" style="397" customWidth="1"/>
    <col min="7176" max="7176" width="16.453125" style="397" customWidth="1"/>
    <col min="7177" max="7177" width="14.26953125" style="397" customWidth="1"/>
    <col min="7178" max="7178" width="20" style="397" customWidth="1"/>
    <col min="7179" max="7179" width="1" style="397" customWidth="1"/>
    <col min="7180" max="7181" width="4.81640625" style="397" customWidth="1"/>
    <col min="7182" max="7182" width="6.54296875" style="397" customWidth="1"/>
    <col min="7183" max="7183" width="5.7265625" style="397" customWidth="1"/>
    <col min="7184" max="7184" width="4.54296875" style="397" customWidth="1"/>
    <col min="7185" max="7185" width="6" style="397" customWidth="1"/>
    <col min="7186" max="7186" width="4.7265625" style="397" customWidth="1"/>
    <col min="7187" max="7187" width="7" style="397" customWidth="1"/>
    <col min="7188" max="7188" width="6.1796875" style="397" customWidth="1"/>
    <col min="7189" max="7189" width="7.7265625" style="397" customWidth="1"/>
    <col min="7190" max="7424" width="8.81640625" style="397"/>
    <col min="7425" max="7425" width="86" style="397" customWidth="1"/>
    <col min="7426" max="7426" width="11" style="397" customWidth="1"/>
    <col min="7427" max="7427" width="9.26953125" style="397" customWidth="1"/>
    <col min="7428" max="7428" width="10.7265625" style="397" customWidth="1"/>
    <col min="7429" max="7429" width="12.54296875" style="397" customWidth="1"/>
    <col min="7430" max="7430" width="18.1796875" style="397" customWidth="1"/>
    <col min="7431" max="7431" width="10.453125" style="397" customWidth="1"/>
    <col min="7432" max="7432" width="16.453125" style="397" customWidth="1"/>
    <col min="7433" max="7433" width="14.26953125" style="397" customWidth="1"/>
    <col min="7434" max="7434" width="20" style="397" customWidth="1"/>
    <col min="7435" max="7435" width="1" style="397" customWidth="1"/>
    <col min="7436" max="7437" width="4.81640625" style="397" customWidth="1"/>
    <col min="7438" max="7438" width="6.54296875" style="397" customWidth="1"/>
    <col min="7439" max="7439" width="5.7265625" style="397" customWidth="1"/>
    <col min="7440" max="7440" width="4.54296875" style="397" customWidth="1"/>
    <col min="7441" max="7441" width="6" style="397" customWidth="1"/>
    <col min="7442" max="7442" width="4.7265625" style="397" customWidth="1"/>
    <col min="7443" max="7443" width="7" style="397" customWidth="1"/>
    <col min="7444" max="7444" width="6.1796875" style="397" customWidth="1"/>
    <col min="7445" max="7445" width="7.7265625" style="397" customWidth="1"/>
    <col min="7446" max="7680" width="8.81640625" style="397"/>
    <col min="7681" max="7681" width="86" style="397" customWidth="1"/>
    <col min="7682" max="7682" width="11" style="397" customWidth="1"/>
    <col min="7683" max="7683" width="9.26953125" style="397" customWidth="1"/>
    <col min="7684" max="7684" width="10.7265625" style="397" customWidth="1"/>
    <col min="7685" max="7685" width="12.54296875" style="397" customWidth="1"/>
    <col min="7686" max="7686" width="18.1796875" style="397" customWidth="1"/>
    <col min="7687" max="7687" width="10.453125" style="397" customWidth="1"/>
    <col min="7688" max="7688" width="16.453125" style="397" customWidth="1"/>
    <col min="7689" max="7689" width="14.26953125" style="397" customWidth="1"/>
    <col min="7690" max="7690" width="20" style="397" customWidth="1"/>
    <col min="7691" max="7691" width="1" style="397" customWidth="1"/>
    <col min="7692" max="7693" width="4.81640625" style="397" customWidth="1"/>
    <col min="7694" max="7694" width="6.54296875" style="397" customWidth="1"/>
    <col min="7695" max="7695" width="5.7265625" style="397" customWidth="1"/>
    <col min="7696" max="7696" width="4.54296875" style="397" customWidth="1"/>
    <col min="7697" max="7697" width="6" style="397" customWidth="1"/>
    <col min="7698" max="7698" width="4.7265625" style="397" customWidth="1"/>
    <col min="7699" max="7699" width="7" style="397" customWidth="1"/>
    <col min="7700" max="7700" width="6.1796875" style="397" customWidth="1"/>
    <col min="7701" max="7701" width="7.7265625" style="397" customWidth="1"/>
    <col min="7702" max="7936" width="8.81640625" style="397"/>
    <col min="7937" max="7937" width="86" style="397" customWidth="1"/>
    <col min="7938" max="7938" width="11" style="397" customWidth="1"/>
    <col min="7939" max="7939" width="9.26953125" style="397" customWidth="1"/>
    <col min="7940" max="7940" width="10.7265625" style="397" customWidth="1"/>
    <col min="7941" max="7941" width="12.54296875" style="397" customWidth="1"/>
    <col min="7942" max="7942" width="18.1796875" style="397" customWidth="1"/>
    <col min="7943" max="7943" width="10.453125" style="397" customWidth="1"/>
    <col min="7944" max="7944" width="16.453125" style="397" customWidth="1"/>
    <col min="7945" max="7945" width="14.26953125" style="397" customWidth="1"/>
    <col min="7946" max="7946" width="20" style="397" customWidth="1"/>
    <col min="7947" max="7947" width="1" style="397" customWidth="1"/>
    <col min="7948" max="7949" width="4.81640625" style="397" customWidth="1"/>
    <col min="7950" max="7950" width="6.54296875" style="397" customWidth="1"/>
    <col min="7951" max="7951" width="5.7265625" style="397" customWidth="1"/>
    <col min="7952" max="7952" width="4.54296875" style="397" customWidth="1"/>
    <col min="7953" max="7953" width="6" style="397" customWidth="1"/>
    <col min="7954" max="7954" width="4.7265625" style="397" customWidth="1"/>
    <col min="7955" max="7955" width="7" style="397" customWidth="1"/>
    <col min="7956" max="7956" width="6.1796875" style="397" customWidth="1"/>
    <col min="7957" max="7957" width="7.7265625" style="397" customWidth="1"/>
    <col min="7958" max="8192" width="8.81640625" style="397"/>
    <col min="8193" max="8193" width="86" style="397" customWidth="1"/>
    <col min="8194" max="8194" width="11" style="397" customWidth="1"/>
    <col min="8195" max="8195" width="9.26953125" style="397" customWidth="1"/>
    <col min="8196" max="8196" width="10.7265625" style="397" customWidth="1"/>
    <col min="8197" max="8197" width="12.54296875" style="397" customWidth="1"/>
    <col min="8198" max="8198" width="18.1796875" style="397" customWidth="1"/>
    <col min="8199" max="8199" width="10.453125" style="397" customWidth="1"/>
    <col min="8200" max="8200" width="16.453125" style="397" customWidth="1"/>
    <col min="8201" max="8201" width="14.26953125" style="397" customWidth="1"/>
    <col min="8202" max="8202" width="20" style="397" customWidth="1"/>
    <col min="8203" max="8203" width="1" style="397" customWidth="1"/>
    <col min="8204" max="8205" width="4.81640625" style="397" customWidth="1"/>
    <col min="8206" max="8206" width="6.54296875" style="397" customWidth="1"/>
    <col min="8207" max="8207" width="5.7265625" style="397" customWidth="1"/>
    <col min="8208" max="8208" width="4.54296875" style="397" customWidth="1"/>
    <col min="8209" max="8209" width="6" style="397" customWidth="1"/>
    <col min="8210" max="8210" width="4.7265625" style="397" customWidth="1"/>
    <col min="8211" max="8211" width="7" style="397" customWidth="1"/>
    <col min="8212" max="8212" width="6.1796875" style="397" customWidth="1"/>
    <col min="8213" max="8213" width="7.7265625" style="397" customWidth="1"/>
    <col min="8214" max="8448" width="8.81640625" style="397"/>
    <col min="8449" max="8449" width="86" style="397" customWidth="1"/>
    <col min="8450" max="8450" width="11" style="397" customWidth="1"/>
    <col min="8451" max="8451" width="9.26953125" style="397" customWidth="1"/>
    <col min="8452" max="8452" width="10.7265625" style="397" customWidth="1"/>
    <col min="8453" max="8453" width="12.54296875" style="397" customWidth="1"/>
    <col min="8454" max="8454" width="18.1796875" style="397" customWidth="1"/>
    <col min="8455" max="8455" width="10.453125" style="397" customWidth="1"/>
    <col min="8456" max="8456" width="16.453125" style="397" customWidth="1"/>
    <col min="8457" max="8457" width="14.26953125" style="397" customWidth="1"/>
    <col min="8458" max="8458" width="20" style="397" customWidth="1"/>
    <col min="8459" max="8459" width="1" style="397" customWidth="1"/>
    <col min="8460" max="8461" width="4.81640625" style="397" customWidth="1"/>
    <col min="8462" max="8462" width="6.54296875" style="397" customWidth="1"/>
    <col min="8463" max="8463" width="5.7265625" style="397" customWidth="1"/>
    <col min="8464" max="8464" width="4.54296875" style="397" customWidth="1"/>
    <col min="8465" max="8465" width="6" style="397" customWidth="1"/>
    <col min="8466" max="8466" width="4.7265625" style="397" customWidth="1"/>
    <col min="8467" max="8467" width="7" style="397" customWidth="1"/>
    <col min="8468" max="8468" width="6.1796875" style="397" customWidth="1"/>
    <col min="8469" max="8469" width="7.7265625" style="397" customWidth="1"/>
    <col min="8470" max="8704" width="8.81640625" style="397"/>
    <col min="8705" max="8705" width="86" style="397" customWidth="1"/>
    <col min="8706" max="8706" width="11" style="397" customWidth="1"/>
    <col min="8707" max="8707" width="9.26953125" style="397" customWidth="1"/>
    <col min="8708" max="8708" width="10.7265625" style="397" customWidth="1"/>
    <col min="8709" max="8709" width="12.54296875" style="397" customWidth="1"/>
    <col min="8710" max="8710" width="18.1796875" style="397" customWidth="1"/>
    <col min="8711" max="8711" width="10.453125" style="397" customWidth="1"/>
    <col min="8712" max="8712" width="16.453125" style="397" customWidth="1"/>
    <col min="8713" max="8713" width="14.26953125" style="397" customWidth="1"/>
    <col min="8714" max="8714" width="20" style="397" customWidth="1"/>
    <col min="8715" max="8715" width="1" style="397" customWidth="1"/>
    <col min="8716" max="8717" width="4.81640625" style="397" customWidth="1"/>
    <col min="8718" max="8718" width="6.54296875" style="397" customWidth="1"/>
    <col min="8719" max="8719" width="5.7265625" style="397" customWidth="1"/>
    <col min="8720" max="8720" width="4.54296875" style="397" customWidth="1"/>
    <col min="8721" max="8721" width="6" style="397" customWidth="1"/>
    <col min="8722" max="8722" width="4.7265625" style="397" customWidth="1"/>
    <col min="8723" max="8723" width="7" style="397" customWidth="1"/>
    <col min="8724" max="8724" width="6.1796875" style="397" customWidth="1"/>
    <col min="8725" max="8725" width="7.7265625" style="397" customWidth="1"/>
    <col min="8726" max="8960" width="8.81640625" style="397"/>
    <col min="8961" max="8961" width="86" style="397" customWidth="1"/>
    <col min="8962" max="8962" width="11" style="397" customWidth="1"/>
    <col min="8963" max="8963" width="9.26953125" style="397" customWidth="1"/>
    <col min="8964" max="8964" width="10.7265625" style="397" customWidth="1"/>
    <col min="8965" max="8965" width="12.54296875" style="397" customWidth="1"/>
    <col min="8966" max="8966" width="18.1796875" style="397" customWidth="1"/>
    <col min="8967" max="8967" width="10.453125" style="397" customWidth="1"/>
    <col min="8968" max="8968" width="16.453125" style="397" customWidth="1"/>
    <col min="8969" max="8969" width="14.26953125" style="397" customWidth="1"/>
    <col min="8970" max="8970" width="20" style="397" customWidth="1"/>
    <col min="8971" max="8971" width="1" style="397" customWidth="1"/>
    <col min="8972" max="8973" width="4.81640625" style="397" customWidth="1"/>
    <col min="8974" max="8974" width="6.54296875" style="397" customWidth="1"/>
    <col min="8975" max="8975" width="5.7265625" style="397" customWidth="1"/>
    <col min="8976" max="8976" width="4.54296875" style="397" customWidth="1"/>
    <col min="8977" max="8977" width="6" style="397" customWidth="1"/>
    <col min="8978" max="8978" width="4.7265625" style="397" customWidth="1"/>
    <col min="8979" max="8979" width="7" style="397" customWidth="1"/>
    <col min="8980" max="8980" width="6.1796875" style="397" customWidth="1"/>
    <col min="8981" max="8981" width="7.7265625" style="397" customWidth="1"/>
    <col min="8982" max="9216" width="8.81640625" style="397"/>
    <col min="9217" max="9217" width="86" style="397" customWidth="1"/>
    <col min="9218" max="9218" width="11" style="397" customWidth="1"/>
    <col min="9219" max="9219" width="9.26953125" style="397" customWidth="1"/>
    <col min="9220" max="9220" width="10.7265625" style="397" customWidth="1"/>
    <col min="9221" max="9221" width="12.54296875" style="397" customWidth="1"/>
    <col min="9222" max="9222" width="18.1796875" style="397" customWidth="1"/>
    <col min="9223" max="9223" width="10.453125" style="397" customWidth="1"/>
    <col min="9224" max="9224" width="16.453125" style="397" customWidth="1"/>
    <col min="9225" max="9225" width="14.26953125" style="397" customWidth="1"/>
    <col min="9226" max="9226" width="20" style="397" customWidth="1"/>
    <col min="9227" max="9227" width="1" style="397" customWidth="1"/>
    <col min="9228" max="9229" width="4.81640625" style="397" customWidth="1"/>
    <col min="9230" max="9230" width="6.54296875" style="397" customWidth="1"/>
    <col min="9231" max="9231" width="5.7265625" style="397" customWidth="1"/>
    <col min="9232" max="9232" width="4.54296875" style="397" customWidth="1"/>
    <col min="9233" max="9233" width="6" style="397" customWidth="1"/>
    <col min="9234" max="9234" width="4.7265625" style="397" customWidth="1"/>
    <col min="9235" max="9235" width="7" style="397" customWidth="1"/>
    <col min="9236" max="9236" width="6.1796875" style="397" customWidth="1"/>
    <col min="9237" max="9237" width="7.7265625" style="397" customWidth="1"/>
    <col min="9238" max="9472" width="8.81640625" style="397"/>
    <col min="9473" max="9473" width="86" style="397" customWidth="1"/>
    <col min="9474" max="9474" width="11" style="397" customWidth="1"/>
    <col min="9475" max="9475" width="9.26953125" style="397" customWidth="1"/>
    <col min="9476" max="9476" width="10.7265625" style="397" customWidth="1"/>
    <col min="9477" max="9477" width="12.54296875" style="397" customWidth="1"/>
    <col min="9478" max="9478" width="18.1796875" style="397" customWidth="1"/>
    <col min="9479" max="9479" width="10.453125" style="397" customWidth="1"/>
    <col min="9480" max="9480" width="16.453125" style="397" customWidth="1"/>
    <col min="9481" max="9481" width="14.26953125" style="397" customWidth="1"/>
    <col min="9482" max="9482" width="20" style="397" customWidth="1"/>
    <col min="9483" max="9483" width="1" style="397" customWidth="1"/>
    <col min="9484" max="9485" width="4.81640625" style="397" customWidth="1"/>
    <col min="9486" max="9486" width="6.54296875" style="397" customWidth="1"/>
    <col min="9487" max="9487" width="5.7265625" style="397" customWidth="1"/>
    <col min="9488" max="9488" width="4.54296875" style="397" customWidth="1"/>
    <col min="9489" max="9489" width="6" style="397" customWidth="1"/>
    <col min="9490" max="9490" width="4.7265625" style="397" customWidth="1"/>
    <col min="9491" max="9491" width="7" style="397" customWidth="1"/>
    <col min="9492" max="9492" width="6.1796875" style="397" customWidth="1"/>
    <col min="9493" max="9493" width="7.7265625" style="397" customWidth="1"/>
    <col min="9494" max="9728" width="8.81640625" style="397"/>
    <col min="9729" max="9729" width="86" style="397" customWidth="1"/>
    <col min="9730" max="9730" width="11" style="397" customWidth="1"/>
    <col min="9731" max="9731" width="9.26953125" style="397" customWidth="1"/>
    <col min="9732" max="9732" width="10.7265625" style="397" customWidth="1"/>
    <col min="9733" max="9733" width="12.54296875" style="397" customWidth="1"/>
    <col min="9734" max="9734" width="18.1796875" style="397" customWidth="1"/>
    <col min="9735" max="9735" width="10.453125" style="397" customWidth="1"/>
    <col min="9736" max="9736" width="16.453125" style="397" customWidth="1"/>
    <col min="9737" max="9737" width="14.26953125" style="397" customWidth="1"/>
    <col min="9738" max="9738" width="20" style="397" customWidth="1"/>
    <col min="9739" max="9739" width="1" style="397" customWidth="1"/>
    <col min="9740" max="9741" width="4.81640625" style="397" customWidth="1"/>
    <col min="9742" max="9742" width="6.54296875" style="397" customWidth="1"/>
    <col min="9743" max="9743" width="5.7265625" style="397" customWidth="1"/>
    <col min="9744" max="9744" width="4.54296875" style="397" customWidth="1"/>
    <col min="9745" max="9745" width="6" style="397" customWidth="1"/>
    <col min="9746" max="9746" width="4.7265625" style="397" customWidth="1"/>
    <col min="9747" max="9747" width="7" style="397" customWidth="1"/>
    <col min="9748" max="9748" width="6.1796875" style="397" customWidth="1"/>
    <col min="9749" max="9749" width="7.7265625" style="397" customWidth="1"/>
    <col min="9750" max="9984" width="8.81640625" style="397"/>
    <col min="9985" max="9985" width="86" style="397" customWidth="1"/>
    <col min="9986" max="9986" width="11" style="397" customWidth="1"/>
    <col min="9987" max="9987" width="9.26953125" style="397" customWidth="1"/>
    <col min="9988" max="9988" width="10.7265625" style="397" customWidth="1"/>
    <col min="9989" max="9989" width="12.54296875" style="397" customWidth="1"/>
    <col min="9990" max="9990" width="18.1796875" style="397" customWidth="1"/>
    <col min="9991" max="9991" width="10.453125" style="397" customWidth="1"/>
    <col min="9992" max="9992" width="16.453125" style="397" customWidth="1"/>
    <col min="9993" max="9993" width="14.26953125" style="397" customWidth="1"/>
    <col min="9994" max="9994" width="20" style="397" customWidth="1"/>
    <col min="9995" max="9995" width="1" style="397" customWidth="1"/>
    <col min="9996" max="9997" width="4.81640625" style="397" customWidth="1"/>
    <col min="9998" max="9998" width="6.54296875" style="397" customWidth="1"/>
    <col min="9999" max="9999" width="5.7265625" style="397" customWidth="1"/>
    <col min="10000" max="10000" width="4.54296875" style="397" customWidth="1"/>
    <col min="10001" max="10001" width="6" style="397" customWidth="1"/>
    <col min="10002" max="10002" width="4.7265625" style="397" customWidth="1"/>
    <col min="10003" max="10003" width="7" style="397" customWidth="1"/>
    <col min="10004" max="10004" width="6.1796875" style="397" customWidth="1"/>
    <col min="10005" max="10005" width="7.7265625" style="397" customWidth="1"/>
    <col min="10006" max="10240" width="8.81640625" style="397"/>
    <col min="10241" max="10241" width="86" style="397" customWidth="1"/>
    <col min="10242" max="10242" width="11" style="397" customWidth="1"/>
    <col min="10243" max="10243" width="9.26953125" style="397" customWidth="1"/>
    <col min="10244" max="10244" width="10.7265625" style="397" customWidth="1"/>
    <col min="10245" max="10245" width="12.54296875" style="397" customWidth="1"/>
    <col min="10246" max="10246" width="18.1796875" style="397" customWidth="1"/>
    <col min="10247" max="10247" width="10.453125" style="397" customWidth="1"/>
    <col min="10248" max="10248" width="16.453125" style="397" customWidth="1"/>
    <col min="10249" max="10249" width="14.26953125" style="397" customWidth="1"/>
    <col min="10250" max="10250" width="20" style="397" customWidth="1"/>
    <col min="10251" max="10251" width="1" style="397" customWidth="1"/>
    <col min="10252" max="10253" width="4.81640625" style="397" customWidth="1"/>
    <col min="10254" max="10254" width="6.54296875" style="397" customWidth="1"/>
    <col min="10255" max="10255" width="5.7265625" style="397" customWidth="1"/>
    <col min="10256" max="10256" width="4.54296875" style="397" customWidth="1"/>
    <col min="10257" max="10257" width="6" style="397" customWidth="1"/>
    <col min="10258" max="10258" width="4.7265625" style="397" customWidth="1"/>
    <col min="10259" max="10259" width="7" style="397" customWidth="1"/>
    <col min="10260" max="10260" width="6.1796875" style="397" customWidth="1"/>
    <col min="10261" max="10261" width="7.7265625" style="397" customWidth="1"/>
    <col min="10262" max="10496" width="8.81640625" style="397"/>
    <col min="10497" max="10497" width="86" style="397" customWidth="1"/>
    <col min="10498" max="10498" width="11" style="397" customWidth="1"/>
    <col min="10499" max="10499" width="9.26953125" style="397" customWidth="1"/>
    <col min="10500" max="10500" width="10.7265625" style="397" customWidth="1"/>
    <col min="10501" max="10501" width="12.54296875" style="397" customWidth="1"/>
    <col min="10502" max="10502" width="18.1796875" style="397" customWidth="1"/>
    <col min="10503" max="10503" width="10.453125" style="397" customWidth="1"/>
    <col min="10504" max="10504" width="16.453125" style="397" customWidth="1"/>
    <col min="10505" max="10505" width="14.26953125" style="397" customWidth="1"/>
    <col min="10506" max="10506" width="20" style="397" customWidth="1"/>
    <col min="10507" max="10507" width="1" style="397" customWidth="1"/>
    <col min="10508" max="10509" width="4.81640625" style="397" customWidth="1"/>
    <col min="10510" max="10510" width="6.54296875" style="397" customWidth="1"/>
    <col min="10511" max="10511" width="5.7265625" style="397" customWidth="1"/>
    <col min="10512" max="10512" width="4.54296875" style="397" customWidth="1"/>
    <col min="10513" max="10513" width="6" style="397" customWidth="1"/>
    <col min="10514" max="10514" width="4.7265625" style="397" customWidth="1"/>
    <col min="10515" max="10515" width="7" style="397" customWidth="1"/>
    <col min="10516" max="10516" width="6.1796875" style="397" customWidth="1"/>
    <col min="10517" max="10517" width="7.7265625" style="397" customWidth="1"/>
    <col min="10518" max="10752" width="8.81640625" style="397"/>
    <col min="10753" max="10753" width="86" style="397" customWidth="1"/>
    <col min="10754" max="10754" width="11" style="397" customWidth="1"/>
    <col min="10755" max="10755" width="9.26953125" style="397" customWidth="1"/>
    <col min="10756" max="10756" width="10.7265625" style="397" customWidth="1"/>
    <col min="10757" max="10757" width="12.54296875" style="397" customWidth="1"/>
    <col min="10758" max="10758" width="18.1796875" style="397" customWidth="1"/>
    <col min="10759" max="10759" width="10.453125" style="397" customWidth="1"/>
    <col min="10760" max="10760" width="16.453125" style="397" customWidth="1"/>
    <col min="10761" max="10761" width="14.26953125" style="397" customWidth="1"/>
    <col min="10762" max="10762" width="20" style="397" customWidth="1"/>
    <col min="10763" max="10763" width="1" style="397" customWidth="1"/>
    <col min="10764" max="10765" width="4.81640625" style="397" customWidth="1"/>
    <col min="10766" max="10766" width="6.54296875" style="397" customWidth="1"/>
    <col min="10767" max="10767" width="5.7265625" style="397" customWidth="1"/>
    <col min="10768" max="10768" width="4.54296875" style="397" customWidth="1"/>
    <col min="10769" max="10769" width="6" style="397" customWidth="1"/>
    <col min="10770" max="10770" width="4.7265625" style="397" customWidth="1"/>
    <col min="10771" max="10771" width="7" style="397" customWidth="1"/>
    <col min="10772" max="10772" width="6.1796875" style="397" customWidth="1"/>
    <col min="10773" max="10773" width="7.7265625" style="397" customWidth="1"/>
    <col min="10774" max="11008" width="8.81640625" style="397"/>
    <col min="11009" max="11009" width="86" style="397" customWidth="1"/>
    <col min="11010" max="11010" width="11" style="397" customWidth="1"/>
    <col min="11011" max="11011" width="9.26953125" style="397" customWidth="1"/>
    <col min="11012" max="11012" width="10.7265625" style="397" customWidth="1"/>
    <col min="11013" max="11013" width="12.54296875" style="397" customWidth="1"/>
    <col min="11014" max="11014" width="18.1796875" style="397" customWidth="1"/>
    <col min="11015" max="11015" width="10.453125" style="397" customWidth="1"/>
    <col min="11016" max="11016" width="16.453125" style="397" customWidth="1"/>
    <col min="11017" max="11017" width="14.26953125" style="397" customWidth="1"/>
    <col min="11018" max="11018" width="20" style="397" customWidth="1"/>
    <col min="11019" max="11019" width="1" style="397" customWidth="1"/>
    <col min="11020" max="11021" width="4.81640625" style="397" customWidth="1"/>
    <col min="11022" max="11022" width="6.54296875" style="397" customWidth="1"/>
    <col min="11023" max="11023" width="5.7265625" style="397" customWidth="1"/>
    <col min="11024" max="11024" width="4.54296875" style="397" customWidth="1"/>
    <col min="11025" max="11025" width="6" style="397" customWidth="1"/>
    <col min="11026" max="11026" width="4.7265625" style="397" customWidth="1"/>
    <col min="11027" max="11027" width="7" style="397" customWidth="1"/>
    <col min="11028" max="11028" width="6.1796875" style="397" customWidth="1"/>
    <col min="11029" max="11029" width="7.7265625" style="397" customWidth="1"/>
    <col min="11030" max="11264" width="8.81640625" style="397"/>
    <col min="11265" max="11265" width="86" style="397" customWidth="1"/>
    <col min="11266" max="11266" width="11" style="397" customWidth="1"/>
    <col min="11267" max="11267" width="9.26953125" style="397" customWidth="1"/>
    <col min="11268" max="11268" width="10.7265625" style="397" customWidth="1"/>
    <col min="11269" max="11269" width="12.54296875" style="397" customWidth="1"/>
    <col min="11270" max="11270" width="18.1796875" style="397" customWidth="1"/>
    <col min="11271" max="11271" width="10.453125" style="397" customWidth="1"/>
    <col min="11272" max="11272" width="16.453125" style="397" customWidth="1"/>
    <col min="11273" max="11273" width="14.26953125" style="397" customWidth="1"/>
    <col min="11274" max="11274" width="20" style="397" customWidth="1"/>
    <col min="11275" max="11275" width="1" style="397" customWidth="1"/>
    <col min="11276" max="11277" width="4.81640625" style="397" customWidth="1"/>
    <col min="11278" max="11278" width="6.54296875" style="397" customWidth="1"/>
    <col min="11279" max="11279" width="5.7265625" style="397" customWidth="1"/>
    <col min="11280" max="11280" width="4.54296875" style="397" customWidth="1"/>
    <col min="11281" max="11281" width="6" style="397" customWidth="1"/>
    <col min="11282" max="11282" width="4.7265625" style="397" customWidth="1"/>
    <col min="11283" max="11283" width="7" style="397" customWidth="1"/>
    <col min="11284" max="11284" width="6.1796875" style="397" customWidth="1"/>
    <col min="11285" max="11285" width="7.7265625" style="397" customWidth="1"/>
    <col min="11286" max="11520" width="8.81640625" style="397"/>
    <col min="11521" max="11521" width="86" style="397" customWidth="1"/>
    <col min="11522" max="11522" width="11" style="397" customWidth="1"/>
    <col min="11523" max="11523" width="9.26953125" style="397" customWidth="1"/>
    <col min="11524" max="11524" width="10.7265625" style="397" customWidth="1"/>
    <col min="11525" max="11525" width="12.54296875" style="397" customWidth="1"/>
    <col min="11526" max="11526" width="18.1796875" style="397" customWidth="1"/>
    <col min="11527" max="11527" width="10.453125" style="397" customWidth="1"/>
    <col min="11528" max="11528" width="16.453125" style="397" customWidth="1"/>
    <col min="11529" max="11529" width="14.26953125" style="397" customWidth="1"/>
    <col min="11530" max="11530" width="20" style="397" customWidth="1"/>
    <col min="11531" max="11531" width="1" style="397" customWidth="1"/>
    <col min="11532" max="11533" width="4.81640625" style="397" customWidth="1"/>
    <col min="11534" max="11534" width="6.54296875" style="397" customWidth="1"/>
    <col min="11535" max="11535" width="5.7265625" style="397" customWidth="1"/>
    <col min="11536" max="11536" width="4.54296875" style="397" customWidth="1"/>
    <col min="11537" max="11537" width="6" style="397" customWidth="1"/>
    <col min="11538" max="11538" width="4.7265625" style="397" customWidth="1"/>
    <col min="11539" max="11539" width="7" style="397" customWidth="1"/>
    <col min="11540" max="11540" width="6.1796875" style="397" customWidth="1"/>
    <col min="11541" max="11541" width="7.7265625" style="397" customWidth="1"/>
    <col min="11542" max="11776" width="8.81640625" style="397"/>
    <col min="11777" max="11777" width="86" style="397" customWidth="1"/>
    <col min="11778" max="11778" width="11" style="397" customWidth="1"/>
    <col min="11779" max="11779" width="9.26953125" style="397" customWidth="1"/>
    <col min="11780" max="11780" width="10.7265625" style="397" customWidth="1"/>
    <col min="11781" max="11781" width="12.54296875" style="397" customWidth="1"/>
    <col min="11782" max="11782" width="18.1796875" style="397" customWidth="1"/>
    <col min="11783" max="11783" width="10.453125" style="397" customWidth="1"/>
    <col min="11784" max="11784" width="16.453125" style="397" customWidth="1"/>
    <col min="11785" max="11785" width="14.26953125" style="397" customWidth="1"/>
    <col min="11786" max="11786" width="20" style="397" customWidth="1"/>
    <col min="11787" max="11787" width="1" style="397" customWidth="1"/>
    <col min="11788" max="11789" width="4.81640625" style="397" customWidth="1"/>
    <col min="11790" max="11790" width="6.54296875" style="397" customWidth="1"/>
    <col min="11791" max="11791" width="5.7265625" style="397" customWidth="1"/>
    <col min="11792" max="11792" width="4.54296875" style="397" customWidth="1"/>
    <col min="11793" max="11793" width="6" style="397" customWidth="1"/>
    <col min="11794" max="11794" width="4.7265625" style="397" customWidth="1"/>
    <col min="11795" max="11795" width="7" style="397" customWidth="1"/>
    <col min="11796" max="11796" width="6.1796875" style="397" customWidth="1"/>
    <col min="11797" max="11797" width="7.7265625" style="397" customWidth="1"/>
    <col min="11798" max="12032" width="8.81640625" style="397"/>
    <col min="12033" max="12033" width="86" style="397" customWidth="1"/>
    <col min="12034" max="12034" width="11" style="397" customWidth="1"/>
    <col min="12035" max="12035" width="9.26953125" style="397" customWidth="1"/>
    <col min="12036" max="12036" width="10.7265625" style="397" customWidth="1"/>
    <col min="12037" max="12037" width="12.54296875" style="397" customWidth="1"/>
    <col min="12038" max="12038" width="18.1796875" style="397" customWidth="1"/>
    <col min="12039" max="12039" width="10.453125" style="397" customWidth="1"/>
    <col min="12040" max="12040" width="16.453125" style="397" customWidth="1"/>
    <col min="12041" max="12041" width="14.26953125" style="397" customWidth="1"/>
    <col min="12042" max="12042" width="20" style="397" customWidth="1"/>
    <col min="12043" max="12043" width="1" style="397" customWidth="1"/>
    <col min="12044" max="12045" width="4.81640625" style="397" customWidth="1"/>
    <col min="12046" max="12046" width="6.54296875" style="397" customWidth="1"/>
    <col min="12047" max="12047" width="5.7265625" style="397" customWidth="1"/>
    <col min="12048" max="12048" width="4.54296875" style="397" customWidth="1"/>
    <col min="12049" max="12049" width="6" style="397" customWidth="1"/>
    <col min="12050" max="12050" width="4.7265625" style="397" customWidth="1"/>
    <col min="12051" max="12051" width="7" style="397" customWidth="1"/>
    <col min="12052" max="12052" width="6.1796875" style="397" customWidth="1"/>
    <col min="12053" max="12053" width="7.7265625" style="397" customWidth="1"/>
    <col min="12054" max="12288" width="8.81640625" style="397"/>
    <col min="12289" max="12289" width="86" style="397" customWidth="1"/>
    <col min="12290" max="12290" width="11" style="397" customWidth="1"/>
    <col min="12291" max="12291" width="9.26953125" style="397" customWidth="1"/>
    <col min="12292" max="12292" width="10.7265625" style="397" customWidth="1"/>
    <col min="12293" max="12293" width="12.54296875" style="397" customWidth="1"/>
    <col min="12294" max="12294" width="18.1796875" style="397" customWidth="1"/>
    <col min="12295" max="12295" width="10.453125" style="397" customWidth="1"/>
    <col min="12296" max="12296" width="16.453125" style="397" customWidth="1"/>
    <col min="12297" max="12297" width="14.26953125" style="397" customWidth="1"/>
    <col min="12298" max="12298" width="20" style="397" customWidth="1"/>
    <col min="12299" max="12299" width="1" style="397" customWidth="1"/>
    <col min="12300" max="12301" width="4.81640625" style="397" customWidth="1"/>
    <col min="12302" max="12302" width="6.54296875" style="397" customWidth="1"/>
    <col min="12303" max="12303" width="5.7265625" style="397" customWidth="1"/>
    <col min="12304" max="12304" width="4.54296875" style="397" customWidth="1"/>
    <col min="12305" max="12305" width="6" style="397" customWidth="1"/>
    <col min="12306" max="12306" width="4.7265625" style="397" customWidth="1"/>
    <col min="12307" max="12307" width="7" style="397" customWidth="1"/>
    <col min="12308" max="12308" width="6.1796875" style="397" customWidth="1"/>
    <col min="12309" max="12309" width="7.7265625" style="397" customWidth="1"/>
    <col min="12310" max="12544" width="8.81640625" style="397"/>
    <col min="12545" max="12545" width="86" style="397" customWidth="1"/>
    <col min="12546" max="12546" width="11" style="397" customWidth="1"/>
    <col min="12547" max="12547" width="9.26953125" style="397" customWidth="1"/>
    <col min="12548" max="12548" width="10.7265625" style="397" customWidth="1"/>
    <col min="12549" max="12549" width="12.54296875" style="397" customWidth="1"/>
    <col min="12550" max="12550" width="18.1796875" style="397" customWidth="1"/>
    <col min="12551" max="12551" width="10.453125" style="397" customWidth="1"/>
    <col min="12552" max="12552" width="16.453125" style="397" customWidth="1"/>
    <col min="12553" max="12553" width="14.26953125" style="397" customWidth="1"/>
    <col min="12554" max="12554" width="20" style="397" customWidth="1"/>
    <col min="12555" max="12555" width="1" style="397" customWidth="1"/>
    <col min="12556" max="12557" width="4.81640625" style="397" customWidth="1"/>
    <col min="12558" max="12558" width="6.54296875" style="397" customWidth="1"/>
    <col min="12559" max="12559" width="5.7265625" style="397" customWidth="1"/>
    <col min="12560" max="12560" width="4.54296875" style="397" customWidth="1"/>
    <col min="12561" max="12561" width="6" style="397" customWidth="1"/>
    <col min="12562" max="12562" width="4.7265625" style="397" customWidth="1"/>
    <col min="12563" max="12563" width="7" style="397" customWidth="1"/>
    <col min="12564" max="12564" width="6.1796875" style="397" customWidth="1"/>
    <col min="12565" max="12565" width="7.7265625" style="397" customWidth="1"/>
    <col min="12566" max="12800" width="8.81640625" style="397"/>
    <col min="12801" max="12801" width="86" style="397" customWidth="1"/>
    <col min="12802" max="12802" width="11" style="397" customWidth="1"/>
    <col min="12803" max="12803" width="9.26953125" style="397" customWidth="1"/>
    <col min="12804" max="12804" width="10.7265625" style="397" customWidth="1"/>
    <col min="12805" max="12805" width="12.54296875" style="397" customWidth="1"/>
    <col min="12806" max="12806" width="18.1796875" style="397" customWidth="1"/>
    <col min="12807" max="12807" width="10.453125" style="397" customWidth="1"/>
    <col min="12808" max="12808" width="16.453125" style="397" customWidth="1"/>
    <col min="12809" max="12809" width="14.26953125" style="397" customWidth="1"/>
    <col min="12810" max="12810" width="20" style="397" customWidth="1"/>
    <col min="12811" max="12811" width="1" style="397" customWidth="1"/>
    <col min="12812" max="12813" width="4.81640625" style="397" customWidth="1"/>
    <col min="12814" max="12814" width="6.54296875" style="397" customWidth="1"/>
    <col min="12815" max="12815" width="5.7265625" style="397" customWidth="1"/>
    <col min="12816" max="12816" width="4.54296875" style="397" customWidth="1"/>
    <col min="12817" max="12817" width="6" style="397" customWidth="1"/>
    <col min="12818" max="12818" width="4.7265625" style="397" customWidth="1"/>
    <col min="12819" max="12819" width="7" style="397" customWidth="1"/>
    <col min="12820" max="12820" width="6.1796875" style="397" customWidth="1"/>
    <col min="12821" max="12821" width="7.7265625" style="397" customWidth="1"/>
    <col min="12822" max="13056" width="8.81640625" style="397"/>
    <col min="13057" max="13057" width="86" style="397" customWidth="1"/>
    <col min="13058" max="13058" width="11" style="397" customWidth="1"/>
    <col min="13059" max="13059" width="9.26953125" style="397" customWidth="1"/>
    <col min="13060" max="13060" width="10.7265625" style="397" customWidth="1"/>
    <col min="13061" max="13061" width="12.54296875" style="397" customWidth="1"/>
    <col min="13062" max="13062" width="18.1796875" style="397" customWidth="1"/>
    <col min="13063" max="13063" width="10.453125" style="397" customWidth="1"/>
    <col min="13064" max="13064" width="16.453125" style="397" customWidth="1"/>
    <col min="13065" max="13065" width="14.26953125" style="397" customWidth="1"/>
    <col min="13066" max="13066" width="20" style="397" customWidth="1"/>
    <col min="13067" max="13067" width="1" style="397" customWidth="1"/>
    <col min="13068" max="13069" width="4.81640625" style="397" customWidth="1"/>
    <col min="13070" max="13070" width="6.54296875" style="397" customWidth="1"/>
    <col min="13071" max="13071" width="5.7265625" style="397" customWidth="1"/>
    <col min="13072" max="13072" width="4.54296875" style="397" customWidth="1"/>
    <col min="13073" max="13073" width="6" style="397" customWidth="1"/>
    <col min="13074" max="13074" width="4.7265625" style="397" customWidth="1"/>
    <col min="13075" max="13075" width="7" style="397" customWidth="1"/>
    <col min="13076" max="13076" width="6.1796875" style="397" customWidth="1"/>
    <col min="13077" max="13077" width="7.7265625" style="397" customWidth="1"/>
    <col min="13078" max="13312" width="8.81640625" style="397"/>
    <col min="13313" max="13313" width="86" style="397" customWidth="1"/>
    <col min="13314" max="13314" width="11" style="397" customWidth="1"/>
    <col min="13315" max="13315" width="9.26953125" style="397" customWidth="1"/>
    <col min="13316" max="13316" width="10.7265625" style="397" customWidth="1"/>
    <col min="13317" max="13317" width="12.54296875" style="397" customWidth="1"/>
    <col min="13318" max="13318" width="18.1796875" style="397" customWidth="1"/>
    <col min="13319" max="13319" width="10.453125" style="397" customWidth="1"/>
    <col min="13320" max="13320" width="16.453125" style="397" customWidth="1"/>
    <col min="13321" max="13321" width="14.26953125" style="397" customWidth="1"/>
    <col min="13322" max="13322" width="20" style="397" customWidth="1"/>
    <col min="13323" max="13323" width="1" style="397" customWidth="1"/>
    <col min="13324" max="13325" width="4.81640625" style="397" customWidth="1"/>
    <col min="13326" max="13326" width="6.54296875" style="397" customWidth="1"/>
    <col min="13327" max="13327" width="5.7265625" style="397" customWidth="1"/>
    <col min="13328" max="13328" width="4.54296875" style="397" customWidth="1"/>
    <col min="13329" max="13329" width="6" style="397" customWidth="1"/>
    <col min="13330" max="13330" width="4.7265625" style="397" customWidth="1"/>
    <col min="13331" max="13331" width="7" style="397" customWidth="1"/>
    <col min="13332" max="13332" width="6.1796875" style="397" customWidth="1"/>
    <col min="13333" max="13333" width="7.7265625" style="397" customWidth="1"/>
    <col min="13334" max="13568" width="8.81640625" style="397"/>
    <col min="13569" max="13569" width="86" style="397" customWidth="1"/>
    <col min="13570" max="13570" width="11" style="397" customWidth="1"/>
    <col min="13571" max="13571" width="9.26953125" style="397" customWidth="1"/>
    <col min="13572" max="13572" width="10.7265625" style="397" customWidth="1"/>
    <col min="13573" max="13573" width="12.54296875" style="397" customWidth="1"/>
    <col min="13574" max="13574" width="18.1796875" style="397" customWidth="1"/>
    <col min="13575" max="13575" width="10.453125" style="397" customWidth="1"/>
    <col min="13576" max="13576" width="16.453125" style="397" customWidth="1"/>
    <col min="13577" max="13577" width="14.26953125" style="397" customWidth="1"/>
    <col min="13578" max="13578" width="20" style="397" customWidth="1"/>
    <col min="13579" max="13579" width="1" style="397" customWidth="1"/>
    <col min="13580" max="13581" width="4.81640625" style="397" customWidth="1"/>
    <col min="13582" max="13582" width="6.54296875" style="397" customWidth="1"/>
    <col min="13583" max="13583" width="5.7265625" style="397" customWidth="1"/>
    <col min="13584" max="13584" width="4.54296875" style="397" customWidth="1"/>
    <col min="13585" max="13585" width="6" style="397" customWidth="1"/>
    <col min="13586" max="13586" width="4.7265625" style="397" customWidth="1"/>
    <col min="13587" max="13587" width="7" style="397" customWidth="1"/>
    <col min="13588" max="13588" width="6.1796875" style="397" customWidth="1"/>
    <col min="13589" max="13589" width="7.7265625" style="397" customWidth="1"/>
    <col min="13590" max="13824" width="8.81640625" style="397"/>
    <col min="13825" max="13825" width="86" style="397" customWidth="1"/>
    <col min="13826" max="13826" width="11" style="397" customWidth="1"/>
    <col min="13827" max="13827" width="9.26953125" style="397" customWidth="1"/>
    <col min="13828" max="13828" width="10.7265625" style="397" customWidth="1"/>
    <col min="13829" max="13829" width="12.54296875" style="397" customWidth="1"/>
    <col min="13830" max="13830" width="18.1796875" style="397" customWidth="1"/>
    <col min="13831" max="13831" width="10.453125" style="397" customWidth="1"/>
    <col min="13832" max="13832" width="16.453125" style="397" customWidth="1"/>
    <col min="13833" max="13833" width="14.26953125" style="397" customWidth="1"/>
    <col min="13834" max="13834" width="20" style="397" customWidth="1"/>
    <col min="13835" max="13835" width="1" style="397" customWidth="1"/>
    <col min="13836" max="13837" width="4.81640625" style="397" customWidth="1"/>
    <col min="13838" max="13838" width="6.54296875" style="397" customWidth="1"/>
    <col min="13839" max="13839" width="5.7265625" style="397" customWidth="1"/>
    <col min="13840" max="13840" width="4.54296875" style="397" customWidth="1"/>
    <col min="13841" max="13841" width="6" style="397" customWidth="1"/>
    <col min="13842" max="13842" width="4.7265625" style="397" customWidth="1"/>
    <col min="13843" max="13843" width="7" style="397" customWidth="1"/>
    <col min="13844" max="13844" width="6.1796875" style="397" customWidth="1"/>
    <col min="13845" max="13845" width="7.7265625" style="397" customWidth="1"/>
    <col min="13846" max="14080" width="8.81640625" style="397"/>
    <col min="14081" max="14081" width="86" style="397" customWidth="1"/>
    <col min="14082" max="14082" width="11" style="397" customWidth="1"/>
    <col min="14083" max="14083" width="9.26953125" style="397" customWidth="1"/>
    <col min="14084" max="14084" width="10.7265625" style="397" customWidth="1"/>
    <col min="14085" max="14085" width="12.54296875" style="397" customWidth="1"/>
    <col min="14086" max="14086" width="18.1796875" style="397" customWidth="1"/>
    <col min="14087" max="14087" width="10.453125" style="397" customWidth="1"/>
    <col min="14088" max="14088" width="16.453125" style="397" customWidth="1"/>
    <col min="14089" max="14089" width="14.26953125" style="397" customWidth="1"/>
    <col min="14090" max="14090" width="20" style="397" customWidth="1"/>
    <col min="14091" max="14091" width="1" style="397" customWidth="1"/>
    <col min="14092" max="14093" width="4.81640625" style="397" customWidth="1"/>
    <col min="14094" max="14094" width="6.54296875" style="397" customWidth="1"/>
    <col min="14095" max="14095" width="5.7265625" style="397" customWidth="1"/>
    <col min="14096" max="14096" width="4.54296875" style="397" customWidth="1"/>
    <col min="14097" max="14097" width="6" style="397" customWidth="1"/>
    <col min="14098" max="14098" width="4.7265625" style="397" customWidth="1"/>
    <col min="14099" max="14099" width="7" style="397" customWidth="1"/>
    <col min="14100" max="14100" width="6.1796875" style="397" customWidth="1"/>
    <col min="14101" max="14101" width="7.7265625" style="397" customWidth="1"/>
    <col min="14102" max="14336" width="8.81640625" style="397"/>
    <col min="14337" max="14337" width="86" style="397" customWidth="1"/>
    <col min="14338" max="14338" width="11" style="397" customWidth="1"/>
    <col min="14339" max="14339" width="9.26953125" style="397" customWidth="1"/>
    <col min="14340" max="14340" width="10.7265625" style="397" customWidth="1"/>
    <col min="14341" max="14341" width="12.54296875" style="397" customWidth="1"/>
    <col min="14342" max="14342" width="18.1796875" style="397" customWidth="1"/>
    <col min="14343" max="14343" width="10.453125" style="397" customWidth="1"/>
    <col min="14344" max="14344" width="16.453125" style="397" customWidth="1"/>
    <col min="14345" max="14345" width="14.26953125" style="397" customWidth="1"/>
    <col min="14346" max="14346" width="20" style="397" customWidth="1"/>
    <col min="14347" max="14347" width="1" style="397" customWidth="1"/>
    <col min="14348" max="14349" width="4.81640625" style="397" customWidth="1"/>
    <col min="14350" max="14350" width="6.54296875" style="397" customWidth="1"/>
    <col min="14351" max="14351" width="5.7265625" style="397" customWidth="1"/>
    <col min="14352" max="14352" width="4.54296875" style="397" customWidth="1"/>
    <col min="14353" max="14353" width="6" style="397" customWidth="1"/>
    <col min="14354" max="14354" width="4.7265625" style="397" customWidth="1"/>
    <col min="14355" max="14355" width="7" style="397" customWidth="1"/>
    <col min="14356" max="14356" width="6.1796875" style="397" customWidth="1"/>
    <col min="14357" max="14357" width="7.7265625" style="397" customWidth="1"/>
    <col min="14358" max="14592" width="8.81640625" style="397"/>
    <col min="14593" max="14593" width="86" style="397" customWidth="1"/>
    <col min="14594" max="14594" width="11" style="397" customWidth="1"/>
    <col min="14595" max="14595" width="9.26953125" style="397" customWidth="1"/>
    <col min="14596" max="14596" width="10.7265625" style="397" customWidth="1"/>
    <col min="14597" max="14597" width="12.54296875" style="397" customWidth="1"/>
    <col min="14598" max="14598" width="18.1796875" style="397" customWidth="1"/>
    <col min="14599" max="14599" width="10.453125" style="397" customWidth="1"/>
    <col min="14600" max="14600" width="16.453125" style="397" customWidth="1"/>
    <col min="14601" max="14601" width="14.26953125" style="397" customWidth="1"/>
    <col min="14602" max="14602" width="20" style="397" customWidth="1"/>
    <col min="14603" max="14603" width="1" style="397" customWidth="1"/>
    <col min="14604" max="14605" width="4.81640625" style="397" customWidth="1"/>
    <col min="14606" max="14606" width="6.54296875" style="397" customWidth="1"/>
    <col min="14607" max="14607" width="5.7265625" style="397" customWidth="1"/>
    <col min="14608" max="14608" width="4.54296875" style="397" customWidth="1"/>
    <col min="14609" max="14609" width="6" style="397" customWidth="1"/>
    <col min="14610" max="14610" width="4.7265625" style="397" customWidth="1"/>
    <col min="14611" max="14611" width="7" style="397" customWidth="1"/>
    <col min="14612" max="14612" width="6.1796875" style="397" customWidth="1"/>
    <col min="14613" max="14613" width="7.7265625" style="397" customWidth="1"/>
    <col min="14614" max="14848" width="8.81640625" style="397"/>
    <col min="14849" max="14849" width="86" style="397" customWidth="1"/>
    <col min="14850" max="14850" width="11" style="397" customWidth="1"/>
    <col min="14851" max="14851" width="9.26953125" style="397" customWidth="1"/>
    <col min="14852" max="14852" width="10.7265625" style="397" customWidth="1"/>
    <col min="14853" max="14853" width="12.54296875" style="397" customWidth="1"/>
    <col min="14854" max="14854" width="18.1796875" style="397" customWidth="1"/>
    <col min="14855" max="14855" width="10.453125" style="397" customWidth="1"/>
    <col min="14856" max="14856" width="16.453125" style="397" customWidth="1"/>
    <col min="14857" max="14857" width="14.26953125" style="397" customWidth="1"/>
    <col min="14858" max="14858" width="20" style="397" customWidth="1"/>
    <col min="14859" max="14859" width="1" style="397" customWidth="1"/>
    <col min="14860" max="14861" width="4.81640625" style="397" customWidth="1"/>
    <col min="14862" max="14862" width="6.54296875" style="397" customWidth="1"/>
    <col min="14863" max="14863" width="5.7265625" style="397" customWidth="1"/>
    <col min="14864" max="14864" width="4.54296875" style="397" customWidth="1"/>
    <col min="14865" max="14865" width="6" style="397" customWidth="1"/>
    <col min="14866" max="14866" width="4.7265625" style="397" customWidth="1"/>
    <col min="14867" max="14867" width="7" style="397" customWidth="1"/>
    <col min="14868" max="14868" width="6.1796875" style="397" customWidth="1"/>
    <col min="14869" max="14869" width="7.7265625" style="397" customWidth="1"/>
    <col min="14870" max="15104" width="8.81640625" style="397"/>
    <col min="15105" max="15105" width="86" style="397" customWidth="1"/>
    <col min="15106" max="15106" width="11" style="397" customWidth="1"/>
    <col min="15107" max="15107" width="9.26953125" style="397" customWidth="1"/>
    <col min="15108" max="15108" width="10.7265625" style="397" customWidth="1"/>
    <col min="15109" max="15109" width="12.54296875" style="397" customWidth="1"/>
    <col min="15110" max="15110" width="18.1796875" style="397" customWidth="1"/>
    <col min="15111" max="15111" width="10.453125" style="397" customWidth="1"/>
    <col min="15112" max="15112" width="16.453125" style="397" customWidth="1"/>
    <col min="15113" max="15113" width="14.26953125" style="397" customWidth="1"/>
    <col min="15114" max="15114" width="20" style="397" customWidth="1"/>
    <col min="15115" max="15115" width="1" style="397" customWidth="1"/>
    <col min="15116" max="15117" width="4.81640625" style="397" customWidth="1"/>
    <col min="15118" max="15118" width="6.54296875" style="397" customWidth="1"/>
    <col min="15119" max="15119" width="5.7265625" style="397" customWidth="1"/>
    <col min="15120" max="15120" width="4.54296875" style="397" customWidth="1"/>
    <col min="15121" max="15121" width="6" style="397" customWidth="1"/>
    <col min="15122" max="15122" width="4.7265625" style="397" customWidth="1"/>
    <col min="15123" max="15123" width="7" style="397" customWidth="1"/>
    <col min="15124" max="15124" width="6.1796875" style="397" customWidth="1"/>
    <col min="15125" max="15125" width="7.7265625" style="397" customWidth="1"/>
    <col min="15126" max="15360" width="8.81640625" style="397"/>
    <col min="15361" max="15361" width="86" style="397" customWidth="1"/>
    <col min="15362" max="15362" width="11" style="397" customWidth="1"/>
    <col min="15363" max="15363" width="9.26953125" style="397" customWidth="1"/>
    <col min="15364" max="15364" width="10.7265625" style="397" customWidth="1"/>
    <col min="15365" max="15365" width="12.54296875" style="397" customWidth="1"/>
    <col min="15366" max="15366" width="18.1796875" style="397" customWidth="1"/>
    <col min="15367" max="15367" width="10.453125" style="397" customWidth="1"/>
    <col min="15368" max="15368" width="16.453125" style="397" customWidth="1"/>
    <col min="15369" max="15369" width="14.26953125" style="397" customWidth="1"/>
    <col min="15370" max="15370" width="20" style="397" customWidth="1"/>
    <col min="15371" max="15371" width="1" style="397" customWidth="1"/>
    <col min="15372" max="15373" width="4.81640625" style="397" customWidth="1"/>
    <col min="15374" max="15374" width="6.54296875" style="397" customWidth="1"/>
    <col min="15375" max="15375" width="5.7265625" style="397" customWidth="1"/>
    <col min="15376" max="15376" width="4.54296875" style="397" customWidth="1"/>
    <col min="15377" max="15377" width="6" style="397" customWidth="1"/>
    <col min="15378" max="15378" width="4.7265625" style="397" customWidth="1"/>
    <col min="15379" max="15379" width="7" style="397" customWidth="1"/>
    <col min="15380" max="15380" width="6.1796875" style="397" customWidth="1"/>
    <col min="15381" max="15381" width="7.7265625" style="397" customWidth="1"/>
    <col min="15382" max="15616" width="8.81640625" style="397"/>
    <col min="15617" max="15617" width="86" style="397" customWidth="1"/>
    <col min="15618" max="15618" width="11" style="397" customWidth="1"/>
    <col min="15619" max="15619" width="9.26953125" style="397" customWidth="1"/>
    <col min="15620" max="15620" width="10.7265625" style="397" customWidth="1"/>
    <col min="15621" max="15621" width="12.54296875" style="397" customWidth="1"/>
    <col min="15622" max="15622" width="18.1796875" style="397" customWidth="1"/>
    <col min="15623" max="15623" width="10.453125" style="397" customWidth="1"/>
    <col min="15624" max="15624" width="16.453125" style="397" customWidth="1"/>
    <col min="15625" max="15625" width="14.26953125" style="397" customWidth="1"/>
    <col min="15626" max="15626" width="20" style="397" customWidth="1"/>
    <col min="15627" max="15627" width="1" style="397" customWidth="1"/>
    <col min="15628" max="15629" width="4.81640625" style="397" customWidth="1"/>
    <col min="15630" max="15630" width="6.54296875" style="397" customWidth="1"/>
    <col min="15631" max="15631" width="5.7265625" style="397" customWidth="1"/>
    <col min="15632" max="15632" width="4.54296875" style="397" customWidth="1"/>
    <col min="15633" max="15633" width="6" style="397" customWidth="1"/>
    <col min="15634" max="15634" width="4.7265625" style="397" customWidth="1"/>
    <col min="15635" max="15635" width="7" style="397" customWidth="1"/>
    <col min="15636" max="15636" width="6.1796875" style="397" customWidth="1"/>
    <col min="15637" max="15637" width="7.7265625" style="397" customWidth="1"/>
    <col min="15638" max="15872" width="8.81640625" style="397"/>
    <col min="15873" max="15873" width="86" style="397" customWidth="1"/>
    <col min="15874" max="15874" width="11" style="397" customWidth="1"/>
    <col min="15875" max="15875" width="9.26953125" style="397" customWidth="1"/>
    <col min="15876" max="15876" width="10.7265625" style="397" customWidth="1"/>
    <col min="15877" max="15877" width="12.54296875" style="397" customWidth="1"/>
    <col min="15878" max="15878" width="18.1796875" style="397" customWidth="1"/>
    <col min="15879" max="15879" width="10.453125" style="397" customWidth="1"/>
    <col min="15880" max="15880" width="16.453125" style="397" customWidth="1"/>
    <col min="15881" max="15881" width="14.26953125" style="397" customWidth="1"/>
    <col min="15882" max="15882" width="20" style="397" customWidth="1"/>
    <col min="15883" max="15883" width="1" style="397" customWidth="1"/>
    <col min="15884" max="15885" width="4.81640625" style="397" customWidth="1"/>
    <col min="15886" max="15886" width="6.54296875" style="397" customWidth="1"/>
    <col min="15887" max="15887" width="5.7265625" style="397" customWidth="1"/>
    <col min="15888" max="15888" width="4.54296875" style="397" customWidth="1"/>
    <col min="15889" max="15889" width="6" style="397" customWidth="1"/>
    <col min="15890" max="15890" width="4.7265625" style="397" customWidth="1"/>
    <col min="15891" max="15891" width="7" style="397" customWidth="1"/>
    <col min="15892" max="15892" width="6.1796875" style="397" customWidth="1"/>
    <col min="15893" max="15893" width="7.7265625" style="397" customWidth="1"/>
    <col min="15894" max="16128" width="8.81640625" style="397"/>
    <col min="16129" max="16129" width="86" style="397" customWidth="1"/>
    <col min="16130" max="16130" width="11" style="397" customWidth="1"/>
    <col min="16131" max="16131" width="9.26953125" style="397" customWidth="1"/>
    <col min="16132" max="16132" width="10.7265625" style="397" customWidth="1"/>
    <col min="16133" max="16133" width="12.54296875" style="397" customWidth="1"/>
    <col min="16134" max="16134" width="18.1796875" style="397" customWidth="1"/>
    <col min="16135" max="16135" width="10.453125" style="397" customWidth="1"/>
    <col min="16136" max="16136" width="16.453125" style="397" customWidth="1"/>
    <col min="16137" max="16137" width="14.26953125" style="397" customWidth="1"/>
    <col min="16138" max="16138" width="20" style="397" customWidth="1"/>
    <col min="16139" max="16139" width="1" style="397" customWidth="1"/>
    <col min="16140" max="16141" width="4.81640625" style="397" customWidth="1"/>
    <col min="16142" max="16142" width="6.54296875" style="397" customWidth="1"/>
    <col min="16143" max="16143" width="5.7265625" style="397" customWidth="1"/>
    <col min="16144" max="16144" width="4.54296875" style="397" customWidth="1"/>
    <col min="16145" max="16145" width="6" style="397" customWidth="1"/>
    <col min="16146" max="16146" width="4.7265625" style="397" customWidth="1"/>
    <col min="16147" max="16147" width="7" style="397" customWidth="1"/>
    <col min="16148" max="16148" width="6.1796875" style="397" customWidth="1"/>
    <col min="16149" max="16149" width="7.7265625" style="397" customWidth="1"/>
    <col min="16150" max="16384" width="8.81640625" style="397"/>
  </cols>
  <sheetData>
    <row r="1" spans="1:60" ht="12.65" hidden="1" customHeight="1" x14ac:dyDescent="0.35">
      <c r="A1" s="743" t="s">
        <v>1105</v>
      </c>
      <c r="B1" s="744"/>
      <c r="C1" s="744"/>
      <c r="D1" s="744"/>
      <c r="E1" s="744"/>
      <c r="F1" s="744"/>
      <c r="G1" s="744"/>
      <c r="H1" s="744"/>
      <c r="I1" s="744"/>
      <c r="J1" s="744"/>
      <c r="K1" s="396"/>
    </row>
    <row r="2" spans="1:60" ht="12.65" hidden="1" customHeight="1" x14ac:dyDescent="0.35">
      <c r="A2" s="398"/>
      <c r="B2" s="399"/>
      <c r="C2" s="399"/>
      <c r="D2" s="399"/>
      <c r="E2" s="399"/>
      <c r="F2" s="399"/>
      <c r="G2" s="399"/>
      <c r="H2" s="399"/>
      <c r="I2" s="399"/>
      <c r="J2" s="399"/>
      <c r="K2" s="396"/>
    </row>
    <row r="3" spans="1:60" ht="12.65" hidden="1" customHeight="1" x14ac:dyDescent="0.35">
      <c r="A3" s="745" t="s">
        <v>1106</v>
      </c>
      <c r="B3" s="746"/>
      <c r="C3" s="746"/>
      <c r="D3" s="746"/>
      <c r="E3" s="746"/>
      <c r="F3" s="746"/>
      <c r="G3" s="746"/>
      <c r="H3" s="746"/>
      <c r="I3" s="746"/>
      <c r="J3" s="746"/>
      <c r="K3" s="400"/>
    </row>
    <row r="4" spans="1:60" ht="12.65" hidden="1" customHeight="1" x14ac:dyDescent="0.35">
      <c r="A4" s="745" t="s">
        <v>1107</v>
      </c>
      <c r="B4" s="746"/>
      <c r="C4" s="746"/>
      <c r="D4" s="746"/>
      <c r="E4" s="746"/>
      <c r="F4" s="746"/>
      <c r="G4" s="746"/>
      <c r="H4" s="746"/>
      <c r="I4" s="746"/>
      <c r="J4" s="746"/>
      <c r="K4" s="400"/>
    </row>
    <row r="5" spans="1:60" ht="12.65" hidden="1" customHeight="1" x14ac:dyDescent="0.35">
      <c r="A5" s="745" t="s">
        <v>1278</v>
      </c>
      <c r="B5" s="746"/>
      <c r="C5" s="746"/>
      <c r="D5" s="746"/>
      <c r="E5" s="746"/>
      <c r="F5" s="746"/>
      <c r="G5" s="746"/>
      <c r="H5" s="746"/>
      <c r="I5" s="746"/>
      <c r="J5" s="746"/>
      <c r="K5" s="400"/>
    </row>
    <row r="6" spans="1:60" ht="12.65" hidden="1" customHeight="1" x14ac:dyDescent="0.35">
      <c r="A6" s="747" t="s">
        <v>1306</v>
      </c>
      <c r="B6" s="746"/>
      <c r="C6" s="746"/>
      <c r="D6" s="746"/>
      <c r="E6" s="746"/>
      <c r="F6" s="746"/>
      <c r="G6" s="746"/>
      <c r="H6" s="746"/>
      <c r="I6" s="746"/>
      <c r="J6" s="746"/>
      <c r="K6" s="400"/>
    </row>
    <row r="7" spans="1:60" ht="12.65" hidden="1" customHeight="1" x14ac:dyDescent="0.35">
      <c r="A7" s="747" t="s">
        <v>1307</v>
      </c>
      <c r="B7" s="746"/>
      <c r="C7" s="746"/>
      <c r="D7" s="746"/>
      <c r="E7" s="746"/>
      <c r="F7" s="746"/>
      <c r="G7" s="746"/>
      <c r="H7" s="746"/>
      <c r="I7" s="746"/>
      <c r="J7" s="746"/>
      <c r="K7" s="400"/>
    </row>
    <row r="8" spans="1:60" s="752" customFormat="1" ht="17.5" customHeight="1" x14ac:dyDescent="0.35">
      <c r="A8" s="748" t="s">
        <v>1111</v>
      </c>
      <c r="B8" s="749"/>
      <c r="C8" s="749"/>
      <c r="D8" s="749"/>
      <c r="E8" s="749"/>
      <c r="F8" s="749"/>
      <c r="G8" s="749"/>
      <c r="H8" s="749"/>
      <c r="I8" s="749"/>
      <c r="J8" s="750"/>
      <c r="K8" s="751"/>
      <c r="L8" s="1698">
        <v>43118</v>
      </c>
      <c r="M8" s="1699"/>
      <c r="N8" s="1699"/>
      <c r="O8" s="1699"/>
      <c r="P8" s="1696">
        <v>43132</v>
      </c>
      <c r="Q8" s="1697"/>
      <c r="R8" s="1697"/>
      <c r="S8" s="1697"/>
      <c r="T8" s="1698">
        <v>43160</v>
      </c>
      <c r="U8" s="1699"/>
      <c r="V8" s="1699"/>
      <c r="W8" s="1699"/>
      <c r="X8" s="1696">
        <v>43191</v>
      </c>
      <c r="Y8" s="1697"/>
      <c r="Z8" s="1697"/>
      <c r="AA8" s="1697"/>
      <c r="AB8" s="1698">
        <v>43221</v>
      </c>
      <c r="AC8" s="1699"/>
      <c r="AD8" s="1699"/>
      <c r="AE8" s="1699"/>
      <c r="AF8" s="1696">
        <v>43252</v>
      </c>
      <c r="AG8" s="1697"/>
      <c r="AH8" s="1697"/>
      <c r="AI8" s="1697"/>
      <c r="AJ8" s="1698">
        <v>43282</v>
      </c>
      <c r="AK8" s="1699"/>
      <c r="AL8" s="1699"/>
      <c r="AM8" s="1699"/>
      <c r="AN8" s="1696">
        <v>43313</v>
      </c>
      <c r="AO8" s="1697"/>
      <c r="AP8" s="1697"/>
      <c r="AQ8" s="1697"/>
      <c r="AR8" s="1698">
        <v>43344</v>
      </c>
      <c r="AS8" s="1699"/>
      <c r="AT8" s="1699"/>
      <c r="AU8" s="1699"/>
      <c r="AV8" s="1696">
        <v>43374</v>
      </c>
      <c r="AW8" s="1697"/>
      <c r="AX8" s="1697"/>
      <c r="AY8" s="1697"/>
      <c r="AZ8" s="1698">
        <v>43405</v>
      </c>
      <c r="BA8" s="1699"/>
      <c r="BB8" s="1699"/>
      <c r="BC8" s="1699"/>
      <c r="BD8" s="1696">
        <v>43435</v>
      </c>
      <c r="BE8" s="1697"/>
      <c r="BF8" s="1697"/>
      <c r="BG8" s="1697"/>
    </row>
    <row r="9" spans="1:60" s="414" customFormat="1" ht="11.5" customHeight="1" thickBot="1" x14ac:dyDescent="0.4">
      <c r="A9" s="753" t="s">
        <v>1112</v>
      </c>
      <c r="B9" s="754" t="s">
        <v>1113</v>
      </c>
      <c r="C9" s="755" t="s">
        <v>1114</v>
      </c>
      <c r="D9" s="754" t="s">
        <v>1115</v>
      </c>
      <c r="E9" s="754" t="s">
        <v>1116</v>
      </c>
      <c r="F9" s="756" t="s">
        <v>1117</v>
      </c>
      <c r="G9" s="756" t="s">
        <v>1118</v>
      </c>
      <c r="H9" s="754" t="s">
        <v>1119</v>
      </c>
      <c r="I9" s="754" t="s">
        <v>1120</v>
      </c>
      <c r="J9" s="754" t="s">
        <v>1121</v>
      </c>
      <c r="K9" s="757"/>
      <c r="L9" s="422" t="s">
        <v>1123</v>
      </c>
      <c r="M9" s="422" t="s">
        <v>1124</v>
      </c>
      <c r="N9" s="422" t="s">
        <v>1125</v>
      </c>
      <c r="O9" s="422" t="s">
        <v>1126</v>
      </c>
      <c r="P9" s="422" t="s">
        <v>1127</v>
      </c>
      <c r="Q9" s="422" t="s">
        <v>1128</v>
      </c>
      <c r="R9" s="422" t="s">
        <v>1125</v>
      </c>
      <c r="S9" s="422" t="s">
        <v>1126</v>
      </c>
      <c r="T9" s="422" t="s">
        <v>1123</v>
      </c>
      <c r="U9" s="422" t="s">
        <v>1128</v>
      </c>
      <c r="V9" s="422" t="s">
        <v>1125</v>
      </c>
      <c r="W9" s="422" t="s">
        <v>1126</v>
      </c>
      <c r="X9" s="422" t="s">
        <v>1123</v>
      </c>
      <c r="Y9" s="422" t="s">
        <v>1128</v>
      </c>
      <c r="Z9" s="422" t="s">
        <v>1125</v>
      </c>
      <c r="AA9" s="422" t="s">
        <v>1126</v>
      </c>
      <c r="AB9" s="422" t="s">
        <v>1123</v>
      </c>
      <c r="AC9" s="422" t="s">
        <v>1124</v>
      </c>
      <c r="AD9" s="422" t="s">
        <v>1125</v>
      </c>
      <c r="AE9" s="422" t="s">
        <v>1126</v>
      </c>
      <c r="AF9" s="422" t="s">
        <v>1127</v>
      </c>
      <c r="AG9" s="422" t="s">
        <v>1128</v>
      </c>
      <c r="AH9" s="422" t="s">
        <v>1125</v>
      </c>
      <c r="AI9" s="422" t="s">
        <v>1126</v>
      </c>
      <c r="AJ9" s="422" t="s">
        <v>1123</v>
      </c>
      <c r="AK9" s="422" t="s">
        <v>1128</v>
      </c>
      <c r="AL9" s="422" t="s">
        <v>1125</v>
      </c>
      <c r="AM9" s="422" t="s">
        <v>1126</v>
      </c>
      <c r="AN9" s="422" t="s">
        <v>1123</v>
      </c>
      <c r="AO9" s="422" t="s">
        <v>1128</v>
      </c>
      <c r="AP9" s="422" t="s">
        <v>1125</v>
      </c>
      <c r="AQ9" s="422" t="s">
        <v>1126</v>
      </c>
      <c r="AR9" s="422" t="s">
        <v>1123</v>
      </c>
      <c r="AS9" s="422" t="s">
        <v>1124</v>
      </c>
      <c r="AT9" s="422" t="s">
        <v>1125</v>
      </c>
      <c r="AU9" s="422" t="s">
        <v>1126</v>
      </c>
      <c r="AV9" s="422" t="s">
        <v>1127</v>
      </c>
      <c r="AW9" s="422" t="s">
        <v>1128</v>
      </c>
      <c r="AX9" s="422" t="s">
        <v>1125</v>
      </c>
      <c r="AY9" s="422" t="s">
        <v>1126</v>
      </c>
      <c r="AZ9" s="422" t="s">
        <v>1123</v>
      </c>
      <c r="BA9" s="422" t="s">
        <v>1128</v>
      </c>
      <c r="BB9" s="422" t="s">
        <v>1125</v>
      </c>
      <c r="BC9" s="422" t="s">
        <v>1126</v>
      </c>
      <c r="BD9" s="422" t="s">
        <v>1123</v>
      </c>
      <c r="BE9" s="422" t="s">
        <v>1128</v>
      </c>
      <c r="BF9" s="422" t="s">
        <v>1125</v>
      </c>
      <c r="BG9" s="422" t="s">
        <v>1126</v>
      </c>
    </row>
    <row r="10" spans="1:60" ht="25.5" customHeight="1" thickBot="1" x14ac:dyDescent="0.4">
      <c r="A10" s="415" t="s">
        <v>1122</v>
      </c>
      <c r="B10" s="416"/>
      <c r="C10" s="417"/>
      <c r="D10" s="416"/>
      <c r="E10" s="416"/>
      <c r="F10" s="418"/>
      <c r="G10" s="416"/>
      <c r="H10" s="416"/>
      <c r="I10" s="416"/>
      <c r="J10" s="419"/>
      <c r="K10" s="420"/>
      <c r="L10" s="542" t="s">
        <v>1123</v>
      </c>
      <c r="M10" s="542" t="s">
        <v>1124</v>
      </c>
      <c r="N10" s="542" t="s">
        <v>1125</v>
      </c>
      <c r="O10" s="542" t="s">
        <v>1126</v>
      </c>
      <c r="P10" s="542" t="s">
        <v>1127</v>
      </c>
      <c r="Q10" s="542" t="s">
        <v>1128</v>
      </c>
      <c r="R10" s="542" t="s">
        <v>1125</v>
      </c>
      <c r="S10" s="542" t="s">
        <v>1126</v>
      </c>
      <c r="T10" s="542" t="s">
        <v>1123</v>
      </c>
      <c r="U10" s="542" t="s">
        <v>1128</v>
      </c>
      <c r="V10" s="542" t="s">
        <v>1125</v>
      </c>
      <c r="W10" s="542" t="s">
        <v>1126</v>
      </c>
      <c r="X10" s="542" t="s">
        <v>1123</v>
      </c>
      <c r="Y10" s="542" t="s">
        <v>1128</v>
      </c>
      <c r="Z10" s="542" t="s">
        <v>1125</v>
      </c>
      <c r="AA10" s="542" t="s">
        <v>1126</v>
      </c>
      <c r="AB10" s="542" t="s">
        <v>1123</v>
      </c>
      <c r="AC10" s="542" t="s">
        <v>1124</v>
      </c>
      <c r="AD10" s="542" t="s">
        <v>1125</v>
      </c>
      <c r="AE10" s="542" t="s">
        <v>1126</v>
      </c>
      <c r="AF10" s="542" t="s">
        <v>1127</v>
      </c>
      <c r="AG10" s="542" t="s">
        <v>1128</v>
      </c>
      <c r="AH10" s="542" t="s">
        <v>1125</v>
      </c>
      <c r="AI10" s="542" t="s">
        <v>1126</v>
      </c>
      <c r="AJ10" s="542" t="s">
        <v>1123</v>
      </c>
      <c r="AK10" s="542" t="s">
        <v>1128</v>
      </c>
      <c r="AL10" s="542" t="s">
        <v>1125</v>
      </c>
      <c r="AM10" s="542" t="s">
        <v>1126</v>
      </c>
      <c r="AN10" s="542" t="s">
        <v>1123</v>
      </c>
      <c r="AO10" s="542" t="s">
        <v>1128</v>
      </c>
      <c r="AP10" s="542" t="s">
        <v>1125</v>
      </c>
      <c r="AQ10" s="542" t="s">
        <v>1126</v>
      </c>
      <c r="AR10" s="542" t="s">
        <v>1123</v>
      </c>
      <c r="AS10" s="542" t="s">
        <v>1124</v>
      </c>
      <c r="AT10" s="542" t="s">
        <v>1125</v>
      </c>
      <c r="AU10" s="542" t="s">
        <v>1126</v>
      </c>
      <c r="AV10" s="542" t="s">
        <v>1127</v>
      </c>
      <c r="AW10" s="542" t="s">
        <v>1128</v>
      </c>
      <c r="AX10" s="542" t="s">
        <v>1125</v>
      </c>
      <c r="AY10" s="542" t="s">
        <v>1126</v>
      </c>
      <c r="AZ10" s="542" t="s">
        <v>1123</v>
      </c>
      <c r="BA10" s="542" t="s">
        <v>1128</v>
      </c>
      <c r="BB10" s="542" t="s">
        <v>1125</v>
      </c>
      <c r="BC10" s="542" t="s">
        <v>1126</v>
      </c>
      <c r="BD10" s="542" t="s">
        <v>1123</v>
      </c>
      <c r="BE10" s="542" t="s">
        <v>1128</v>
      </c>
      <c r="BF10" s="542" t="s">
        <v>1125</v>
      </c>
      <c r="BG10" s="542" t="s">
        <v>1126</v>
      </c>
      <c r="BH10" s="414">
        <v>1</v>
      </c>
    </row>
    <row r="11" spans="1:60" ht="75" customHeight="1" thickBot="1" x14ac:dyDescent="0.4">
      <c r="A11" s="1649">
        <f>0.085*J76</f>
        <v>34000</v>
      </c>
      <c r="B11" s="1649"/>
      <c r="C11" s="1649"/>
      <c r="D11" s="1649"/>
      <c r="E11" s="1649"/>
      <c r="F11" s="1649"/>
      <c r="G11" s="1649"/>
      <c r="H11" s="1649"/>
      <c r="I11" s="1649"/>
      <c r="J11" s="1649"/>
      <c r="K11" s="423"/>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row>
    <row r="12" spans="1:60" ht="37.9" customHeight="1" x14ac:dyDescent="0.35">
      <c r="A12" s="758" t="s">
        <v>1129</v>
      </c>
      <c r="B12" s="759"/>
      <c r="C12" s="760"/>
      <c r="D12" s="759"/>
      <c r="E12" s="759"/>
      <c r="F12" s="761"/>
      <c r="G12" s="759"/>
      <c r="H12" s="759"/>
      <c r="I12" s="759"/>
      <c r="J12" s="762"/>
      <c r="K12" s="420"/>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row>
    <row r="13" spans="1:60" s="547" customFormat="1" ht="40.9" customHeight="1" x14ac:dyDescent="0.35">
      <c r="A13" s="1681" t="s">
        <v>1308</v>
      </c>
      <c r="B13" s="1682"/>
      <c r="C13" s="1682"/>
      <c r="D13" s="1682"/>
      <c r="E13" s="1682"/>
      <c r="F13" s="1682"/>
      <c r="G13" s="1682"/>
      <c r="H13" s="1682"/>
      <c r="I13" s="1682"/>
      <c r="J13" s="1683"/>
      <c r="K13" s="452"/>
      <c r="L13" s="763"/>
      <c r="M13" s="763"/>
      <c r="N13" s="763"/>
      <c r="O13" s="763"/>
      <c r="P13" s="763"/>
      <c r="Q13" s="763"/>
      <c r="R13" s="763"/>
      <c r="S13" s="763"/>
      <c r="T13" s="763"/>
      <c r="U13" s="763"/>
      <c r="V13" s="763"/>
      <c r="W13" s="763"/>
      <c r="X13" s="764"/>
      <c r="Y13" s="764"/>
      <c r="Z13" s="764"/>
      <c r="AA13" s="764"/>
      <c r="AB13" s="764"/>
      <c r="AC13" s="764"/>
      <c r="AD13" s="764"/>
      <c r="AE13" s="764"/>
      <c r="AF13" s="764"/>
      <c r="AG13" s="764"/>
      <c r="AH13" s="764"/>
      <c r="AI13" s="764"/>
      <c r="AJ13" s="764"/>
      <c r="AK13" s="764"/>
      <c r="AL13" s="764"/>
      <c r="AM13" s="764"/>
      <c r="AN13" s="764"/>
      <c r="AO13" s="764"/>
      <c r="AP13" s="764"/>
      <c r="AQ13" s="764"/>
      <c r="AR13" s="764"/>
      <c r="AS13" s="764"/>
      <c r="AT13" s="764"/>
      <c r="AU13" s="764"/>
      <c r="AV13" s="764"/>
      <c r="AW13" s="764"/>
      <c r="AX13" s="764"/>
      <c r="AY13" s="764"/>
      <c r="AZ13" s="764"/>
      <c r="BA13" s="764"/>
      <c r="BB13" s="764"/>
      <c r="BC13" s="764"/>
      <c r="BD13" s="764"/>
      <c r="BE13" s="764"/>
      <c r="BF13" s="764"/>
      <c r="BG13" s="764"/>
    </row>
    <row r="14" spans="1:60" s="474" customFormat="1" ht="22.5" customHeight="1" x14ac:dyDescent="0.35">
      <c r="A14" s="476" t="s">
        <v>1309</v>
      </c>
      <c r="B14" s="438"/>
      <c r="C14" s="439"/>
      <c r="D14" s="438"/>
      <c r="E14" s="438"/>
      <c r="F14" s="440"/>
      <c r="G14" s="441"/>
      <c r="H14" s="438"/>
      <c r="I14" s="438"/>
      <c r="J14" s="442"/>
      <c r="K14" s="452"/>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row>
    <row r="15" spans="1:60" ht="41.5" customHeight="1" x14ac:dyDescent="0.35">
      <c r="A15" s="445" t="s">
        <v>1310</v>
      </c>
      <c r="B15" s="446"/>
      <c r="C15" s="447"/>
      <c r="D15" s="487"/>
      <c r="E15" s="448"/>
      <c r="F15" s="449"/>
      <c r="G15" s="450"/>
      <c r="H15" s="448"/>
      <c r="I15" s="446"/>
      <c r="J15" s="451"/>
      <c r="K15" s="452"/>
      <c r="L15" s="453"/>
      <c r="M15" s="453"/>
      <c r="N15" s="453"/>
      <c r="O15" s="425"/>
      <c r="P15" s="425"/>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row>
    <row r="16" spans="1:60" ht="18" customHeight="1" x14ac:dyDescent="0.35">
      <c r="A16" s="445" t="s">
        <v>1149</v>
      </c>
      <c r="B16" s="718"/>
      <c r="C16" s="765"/>
      <c r="D16" s="766"/>
      <c r="E16" s="767"/>
      <c r="F16" s="768"/>
      <c r="G16" s="769"/>
      <c r="H16" s="448"/>
      <c r="I16" s="446"/>
      <c r="J16" s="770"/>
      <c r="K16" s="452"/>
      <c r="L16" s="425"/>
      <c r="M16" s="425"/>
      <c r="N16" s="425"/>
      <c r="O16" s="453"/>
      <c r="P16" s="453"/>
      <c r="Q16" s="453"/>
      <c r="R16" s="453"/>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row>
    <row r="17" spans="1:59" ht="18" customHeight="1" x14ac:dyDescent="0.35">
      <c r="A17" s="485" t="s">
        <v>1311</v>
      </c>
      <c r="B17" s="718"/>
      <c r="C17" s="765"/>
      <c r="D17" s="766"/>
      <c r="E17" s="767"/>
      <c r="F17" s="768"/>
      <c r="G17" s="769"/>
      <c r="H17" s="448"/>
      <c r="I17" s="446"/>
      <c r="J17" s="770"/>
      <c r="K17" s="452"/>
      <c r="L17" s="425"/>
      <c r="M17" s="425"/>
      <c r="N17" s="425"/>
      <c r="O17" s="425"/>
      <c r="P17" s="425"/>
      <c r="Q17" s="425"/>
      <c r="R17" s="425"/>
      <c r="S17" s="453"/>
      <c r="T17" s="453"/>
      <c r="U17" s="453"/>
      <c r="V17" s="453"/>
      <c r="W17" s="453"/>
      <c r="X17" s="453"/>
      <c r="Y17" s="453"/>
      <c r="Z17" s="453"/>
      <c r="AA17" s="453"/>
      <c r="AB17" s="453"/>
      <c r="AC17" s="453"/>
      <c r="AD17" s="453"/>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row>
    <row r="18" spans="1:59" ht="18" customHeight="1" x14ac:dyDescent="0.35">
      <c r="A18" s="485" t="s">
        <v>1312</v>
      </c>
      <c r="B18" s="718"/>
      <c r="C18" s="765"/>
      <c r="D18" s="766"/>
      <c r="E18" s="767"/>
      <c r="F18" s="768"/>
      <c r="G18" s="769"/>
      <c r="H18" s="448"/>
      <c r="I18" s="446"/>
      <c r="J18" s="770"/>
      <c r="K18" s="452"/>
      <c r="L18" s="425"/>
      <c r="M18" s="425"/>
      <c r="N18" s="425"/>
      <c r="O18" s="425"/>
      <c r="P18" s="425"/>
      <c r="Q18" s="425"/>
      <c r="R18" s="425"/>
      <c r="S18" s="425"/>
      <c r="T18" s="425"/>
      <c r="U18" s="425"/>
      <c r="V18" s="425"/>
      <c r="W18" s="425"/>
      <c r="X18" s="425"/>
      <c r="Y18" s="425"/>
      <c r="Z18" s="425"/>
      <c r="AA18" s="425"/>
      <c r="AB18" s="425"/>
      <c r="AC18" s="424"/>
      <c r="AD18" s="424"/>
      <c r="AE18" s="453"/>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row>
    <row r="19" spans="1:59" ht="18" customHeight="1" x14ac:dyDescent="0.35">
      <c r="A19" s="485" t="s">
        <v>1313</v>
      </c>
      <c r="B19" s="718"/>
      <c r="C19" s="765"/>
      <c r="D19" s="766"/>
      <c r="E19" s="767"/>
      <c r="F19" s="768"/>
      <c r="G19" s="769"/>
      <c r="H19" s="448"/>
      <c r="I19" s="446"/>
      <c r="J19" s="770"/>
      <c r="K19" s="452"/>
      <c r="L19" s="425"/>
      <c r="M19" s="425"/>
      <c r="N19" s="425"/>
      <c r="O19" s="425"/>
      <c r="P19" s="425"/>
      <c r="Q19" s="425"/>
      <c r="R19" s="425"/>
      <c r="S19" s="425"/>
      <c r="T19" s="425"/>
      <c r="U19" s="425"/>
      <c r="V19" s="425"/>
      <c r="W19" s="425"/>
      <c r="X19" s="425"/>
      <c r="Y19" s="425"/>
      <c r="Z19" s="425"/>
      <c r="AA19" s="425"/>
      <c r="AB19" s="425"/>
      <c r="AC19" s="424"/>
      <c r="AD19" s="424"/>
      <c r="AE19" s="424"/>
      <c r="AF19" s="453"/>
      <c r="AG19" s="453"/>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row>
    <row r="20" spans="1:59" s="539" customFormat="1" ht="20.25" customHeight="1" x14ac:dyDescent="0.35">
      <c r="A20" s="771" t="s">
        <v>1314</v>
      </c>
      <c r="B20" s="1687"/>
      <c r="C20" s="1688"/>
      <c r="D20" s="1688"/>
      <c r="E20" s="1688"/>
      <c r="F20" s="1688"/>
      <c r="G20" s="1689"/>
      <c r="H20" s="772">
        <f>SUM(H15:H15)</f>
        <v>0</v>
      </c>
      <c r="I20" s="772">
        <f>SUM(I15:I15)</f>
        <v>0</v>
      </c>
      <c r="J20" s="772">
        <v>130000</v>
      </c>
      <c r="K20" s="452"/>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3"/>
      <c r="BF20" s="773"/>
      <c r="BG20" s="773"/>
    </row>
    <row r="21" spans="1:59" s="463" customFormat="1" ht="27.75" customHeight="1" x14ac:dyDescent="0.35">
      <c r="A21" s="774" t="s">
        <v>1315</v>
      </c>
      <c r="B21" s="775"/>
      <c r="C21" s="775"/>
      <c r="D21" s="775"/>
      <c r="E21" s="775"/>
      <c r="F21" s="775"/>
      <c r="G21" s="775"/>
      <c r="H21" s="776">
        <f>H20</f>
        <v>0</v>
      </c>
      <c r="I21" s="776">
        <f>I20</f>
        <v>0</v>
      </c>
      <c r="J21" s="776">
        <f>SUM(J20)</f>
        <v>130000</v>
      </c>
      <c r="K21" s="777"/>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row>
    <row r="22" spans="1:59" s="547" customFormat="1" ht="35.5" customHeight="1" x14ac:dyDescent="0.35">
      <c r="A22" s="1690" t="s">
        <v>1316</v>
      </c>
      <c r="B22" s="1691"/>
      <c r="C22" s="1691"/>
      <c r="D22" s="1691"/>
      <c r="E22" s="1691"/>
      <c r="F22" s="1691"/>
      <c r="G22" s="1691"/>
      <c r="H22" s="1691"/>
      <c r="I22" s="1691"/>
      <c r="J22" s="1692"/>
      <c r="K22" s="452"/>
      <c r="L22" s="764"/>
      <c r="M22" s="764"/>
      <c r="N22" s="764"/>
      <c r="O22" s="764"/>
      <c r="P22" s="764"/>
      <c r="Q22" s="764"/>
      <c r="R22" s="764"/>
      <c r="S22" s="764"/>
      <c r="T22" s="764"/>
      <c r="U22" s="764"/>
      <c r="V22" s="764"/>
      <c r="W22" s="764"/>
      <c r="X22" s="764"/>
      <c r="Y22" s="764"/>
      <c r="Z22" s="764"/>
      <c r="AA22" s="764"/>
      <c r="AB22" s="764"/>
      <c r="AC22" s="764"/>
      <c r="AD22" s="764"/>
      <c r="AE22" s="764"/>
      <c r="AF22" s="764"/>
      <c r="AG22" s="764"/>
      <c r="AH22" s="764"/>
      <c r="AI22" s="764"/>
      <c r="AJ22" s="764"/>
      <c r="AK22" s="764"/>
      <c r="AL22" s="764"/>
      <c r="AM22" s="764"/>
      <c r="AN22" s="764"/>
      <c r="AO22" s="764"/>
      <c r="AP22" s="764"/>
      <c r="AQ22" s="764"/>
      <c r="AR22" s="764"/>
      <c r="AS22" s="764"/>
      <c r="AT22" s="764"/>
      <c r="AU22" s="764"/>
      <c r="AV22" s="764"/>
      <c r="AW22" s="764"/>
      <c r="AX22" s="764"/>
      <c r="AY22" s="764"/>
      <c r="AZ22" s="764"/>
      <c r="BA22" s="764"/>
      <c r="BB22" s="764"/>
      <c r="BC22" s="764"/>
      <c r="BD22" s="764"/>
      <c r="BE22" s="764"/>
      <c r="BF22" s="764"/>
      <c r="BG22" s="764"/>
    </row>
    <row r="23" spans="1:59" ht="26.5" customHeight="1" x14ac:dyDescent="0.35">
      <c r="A23" s="778" t="s">
        <v>1317</v>
      </c>
      <c r="B23" s="779"/>
      <c r="C23" s="779"/>
      <c r="D23" s="779"/>
      <c r="E23" s="779"/>
      <c r="F23" s="779"/>
      <c r="G23" s="779"/>
      <c r="H23" s="779"/>
      <c r="I23" s="779"/>
      <c r="J23" s="779"/>
      <c r="K23" s="452"/>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row>
    <row r="24" spans="1:59" ht="15" customHeight="1" x14ac:dyDescent="0.35">
      <c r="A24" s="445" t="s">
        <v>1310</v>
      </c>
      <c r="B24" s="780"/>
      <c r="C24" s="781"/>
      <c r="D24" s="780"/>
      <c r="E24" s="780"/>
      <c r="F24" s="782"/>
      <c r="G24" s="783"/>
      <c r="H24" s="780"/>
      <c r="I24" s="780"/>
      <c r="J24" s="784"/>
      <c r="K24" s="452"/>
      <c r="L24" s="453"/>
      <c r="M24" s="453"/>
      <c r="N24" s="453"/>
      <c r="O24" s="453"/>
      <c r="P24" s="453"/>
      <c r="Q24" s="453"/>
      <c r="R24" s="453"/>
      <c r="S24" s="453"/>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row>
    <row r="25" spans="1:59" ht="15" customHeight="1" x14ac:dyDescent="0.35">
      <c r="A25" s="445" t="s">
        <v>1149</v>
      </c>
      <c r="B25" s="780"/>
      <c r="C25" s="781"/>
      <c r="D25" s="780"/>
      <c r="E25" s="780"/>
      <c r="F25" s="782"/>
      <c r="G25" s="783"/>
      <c r="H25" s="780"/>
      <c r="I25" s="780"/>
      <c r="J25" s="784"/>
      <c r="K25" s="452"/>
      <c r="L25" s="424"/>
      <c r="M25" s="424"/>
      <c r="N25" s="424"/>
      <c r="O25" s="424"/>
      <c r="P25" s="424"/>
      <c r="Q25" s="424"/>
      <c r="R25" s="424"/>
      <c r="S25" s="424"/>
      <c r="T25" s="453"/>
      <c r="U25" s="453"/>
      <c r="V25" s="453"/>
      <c r="W25" s="453"/>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row>
    <row r="26" spans="1:59" ht="15" customHeight="1" x14ac:dyDescent="0.35">
      <c r="A26" s="485" t="s">
        <v>1311</v>
      </c>
      <c r="B26" s="780"/>
      <c r="C26" s="781"/>
      <c r="D26" s="780"/>
      <c r="E26" s="780"/>
      <c r="F26" s="782"/>
      <c r="G26" s="783"/>
      <c r="H26" s="780"/>
      <c r="I26" s="780"/>
      <c r="J26" s="784"/>
      <c r="K26" s="452"/>
      <c r="L26" s="424"/>
      <c r="M26" s="424"/>
      <c r="N26" s="424"/>
      <c r="O26" s="424"/>
      <c r="P26" s="424"/>
      <c r="Q26" s="424"/>
      <c r="R26" s="424"/>
      <c r="S26" s="424"/>
      <c r="T26" s="424"/>
      <c r="U26" s="424"/>
      <c r="V26" s="424"/>
      <c r="W26" s="424"/>
      <c r="X26" s="453"/>
      <c r="Y26" s="453"/>
      <c r="Z26" s="453"/>
      <c r="AA26" s="453"/>
      <c r="AB26" s="453"/>
      <c r="AC26" s="453"/>
      <c r="AD26" s="453"/>
      <c r="AE26" s="453"/>
      <c r="AF26" s="453"/>
      <c r="AG26" s="453"/>
      <c r="AH26" s="453"/>
      <c r="AI26" s="453"/>
      <c r="AJ26" s="453"/>
      <c r="AK26" s="453"/>
      <c r="AL26" s="453"/>
      <c r="AM26" s="453"/>
      <c r="AN26" s="424"/>
      <c r="AO26" s="424"/>
      <c r="AP26" s="424"/>
      <c r="AQ26" s="424"/>
      <c r="AR26" s="424"/>
      <c r="AS26" s="424"/>
      <c r="AT26" s="424"/>
      <c r="AU26" s="424"/>
      <c r="AV26" s="424"/>
      <c r="AW26" s="424"/>
      <c r="AX26" s="424"/>
      <c r="AY26" s="424"/>
      <c r="AZ26" s="424"/>
      <c r="BA26" s="424"/>
      <c r="BB26" s="424"/>
      <c r="BC26" s="424"/>
      <c r="BD26" s="424"/>
      <c r="BE26" s="424"/>
      <c r="BF26" s="424"/>
      <c r="BG26" s="424"/>
    </row>
    <row r="27" spans="1:59" ht="15" customHeight="1" x14ac:dyDescent="0.35">
      <c r="A27" s="485" t="s">
        <v>1312</v>
      </c>
      <c r="B27" s="780"/>
      <c r="C27" s="781"/>
      <c r="D27" s="780"/>
      <c r="E27" s="780"/>
      <c r="F27" s="782"/>
      <c r="G27" s="783"/>
      <c r="H27" s="780"/>
      <c r="I27" s="780"/>
      <c r="J27" s="784"/>
      <c r="K27" s="452"/>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53"/>
      <c r="AO27" s="424"/>
      <c r="AP27" s="424"/>
      <c r="AQ27" s="424"/>
      <c r="AR27" s="424"/>
      <c r="AS27" s="424"/>
      <c r="AT27" s="424"/>
      <c r="AU27" s="424"/>
      <c r="AV27" s="424"/>
      <c r="AW27" s="424"/>
      <c r="AX27" s="424"/>
      <c r="AY27" s="424"/>
      <c r="AZ27" s="424"/>
      <c r="BA27" s="424"/>
      <c r="BB27" s="424"/>
      <c r="BC27" s="424"/>
      <c r="BD27" s="424"/>
      <c r="BE27" s="424"/>
      <c r="BF27" s="424"/>
      <c r="BG27" s="424"/>
    </row>
    <row r="28" spans="1:59" ht="15" customHeight="1" x14ac:dyDescent="0.35">
      <c r="A28" s="485" t="s">
        <v>1313</v>
      </c>
      <c r="B28" s="780"/>
      <c r="C28" s="781"/>
      <c r="D28" s="780"/>
      <c r="E28" s="780"/>
      <c r="F28" s="782"/>
      <c r="G28" s="783"/>
      <c r="H28" s="780"/>
      <c r="I28" s="780"/>
      <c r="J28" s="784"/>
      <c r="K28" s="452"/>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53"/>
      <c r="AP28" s="424"/>
      <c r="AQ28" s="424"/>
      <c r="AR28" s="424"/>
      <c r="AS28" s="424"/>
      <c r="AT28" s="424"/>
      <c r="AU28" s="424"/>
      <c r="AV28" s="424"/>
      <c r="AW28" s="424"/>
      <c r="AX28" s="424"/>
      <c r="AY28" s="424"/>
      <c r="AZ28" s="424"/>
      <c r="BA28" s="424"/>
      <c r="BB28" s="424"/>
      <c r="BC28" s="424"/>
      <c r="BD28" s="424"/>
      <c r="BE28" s="424"/>
      <c r="BF28" s="424"/>
      <c r="BG28" s="424"/>
    </row>
    <row r="29" spans="1:59" ht="15" customHeight="1" x14ac:dyDescent="0.35">
      <c r="A29" s="771" t="s">
        <v>1318</v>
      </c>
      <c r="B29" s="771"/>
      <c r="C29" s="771"/>
      <c r="D29" s="771"/>
      <c r="E29" s="771"/>
      <c r="F29" s="771"/>
      <c r="G29" s="771"/>
      <c r="H29" s="771"/>
      <c r="I29" s="771"/>
      <c r="J29" s="772">
        <v>80000</v>
      </c>
      <c r="K29" s="452"/>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53"/>
      <c r="AP29" s="424"/>
      <c r="AQ29" s="424"/>
      <c r="AR29" s="424"/>
      <c r="AS29" s="424"/>
      <c r="AT29" s="424"/>
      <c r="AU29" s="424"/>
      <c r="AV29" s="424"/>
      <c r="AW29" s="424"/>
      <c r="AX29" s="424"/>
      <c r="AY29" s="424"/>
      <c r="AZ29" s="424"/>
      <c r="BA29" s="424"/>
      <c r="BB29" s="424"/>
      <c r="BC29" s="424"/>
      <c r="BD29" s="424"/>
      <c r="BE29" s="424"/>
      <c r="BF29" s="424"/>
      <c r="BG29" s="424"/>
    </row>
    <row r="30" spans="1:59" ht="26.5" customHeight="1" x14ac:dyDescent="0.35">
      <c r="A30" s="779" t="s">
        <v>1319</v>
      </c>
      <c r="B30" s="779"/>
      <c r="C30" s="779"/>
      <c r="D30" s="779"/>
      <c r="E30" s="779"/>
      <c r="F30" s="779"/>
      <c r="G30" s="779"/>
      <c r="H30" s="779"/>
      <c r="I30" s="779"/>
      <c r="J30" s="779"/>
      <c r="K30" s="452"/>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row>
    <row r="31" spans="1:59" ht="36" customHeight="1" x14ac:dyDescent="0.35">
      <c r="A31" s="445" t="s">
        <v>1320</v>
      </c>
      <c r="B31" s="780"/>
      <c r="C31" s="781"/>
      <c r="D31" s="780"/>
      <c r="E31" s="780"/>
      <c r="F31" s="782"/>
      <c r="G31" s="783"/>
      <c r="H31" s="780"/>
      <c r="I31" s="780"/>
      <c r="J31" s="784"/>
      <c r="K31" s="452"/>
      <c r="L31" s="424"/>
      <c r="M31" s="424"/>
      <c r="N31" s="424"/>
      <c r="O31" s="424"/>
      <c r="P31" s="424"/>
      <c r="Q31" s="424"/>
      <c r="R31" s="424"/>
      <c r="S31" s="424"/>
      <c r="T31" s="424"/>
      <c r="U31" s="424"/>
      <c r="V31" s="424"/>
      <c r="W31" s="424"/>
      <c r="X31" s="453"/>
      <c r="Y31" s="453"/>
      <c r="Z31" s="453"/>
      <c r="AA31" s="453"/>
      <c r="AB31" s="453"/>
      <c r="AC31" s="453"/>
      <c r="AD31" s="453"/>
      <c r="AE31" s="453"/>
      <c r="AF31" s="453"/>
      <c r="AG31" s="453"/>
      <c r="AH31" s="453"/>
      <c r="AI31" s="453"/>
      <c r="AJ31" s="453"/>
      <c r="AK31" s="453"/>
      <c r="AL31" s="453"/>
      <c r="AM31" s="453"/>
      <c r="AN31" s="424"/>
      <c r="AO31" s="424"/>
      <c r="AP31" s="424"/>
      <c r="AQ31" s="424"/>
      <c r="AR31" s="424"/>
      <c r="AS31" s="424"/>
      <c r="AT31" s="424"/>
      <c r="AU31" s="424"/>
      <c r="AV31" s="424"/>
      <c r="AW31" s="424"/>
      <c r="AX31" s="424"/>
      <c r="AY31" s="424"/>
      <c r="AZ31" s="424"/>
      <c r="BA31" s="424"/>
      <c r="BB31" s="424"/>
      <c r="BC31" s="424"/>
      <c r="BD31" s="424"/>
      <c r="BE31" s="424"/>
      <c r="BF31" s="424"/>
      <c r="BG31" s="424"/>
    </row>
    <row r="32" spans="1:59" ht="13.9" customHeight="1" x14ac:dyDescent="0.35">
      <c r="A32" s="445" t="s">
        <v>1148</v>
      </c>
      <c r="B32" s="780"/>
      <c r="C32" s="781"/>
      <c r="D32" s="780"/>
      <c r="E32" s="780"/>
      <c r="F32" s="782"/>
      <c r="G32" s="783"/>
      <c r="H32" s="780"/>
      <c r="I32" s="780"/>
      <c r="J32" s="784"/>
      <c r="K32" s="452"/>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53"/>
      <c r="AO32" s="453"/>
      <c r="AP32" s="453"/>
      <c r="AQ32" s="453"/>
      <c r="AR32" s="453"/>
      <c r="AS32" s="453"/>
      <c r="AT32" s="453"/>
      <c r="AU32" s="453"/>
      <c r="AV32" s="424"/>
      <c r="AW32" s="424"/>
      <c r="AX32" s="424"/>
      <c r="AY32" s="424"/>
      <c r="AZ32" s="424"/>
      <c r="BA32" s="424"/>
      <c r="BB32" s="424"/>
      <c r="BC32" s="424"/>
      <c r="BD32" s="424"/>
      <c r="BE32" s="424"/>
      <c r="BF32" s="424"/>
      <c r="BG32" s="424"/>
    </row>
    <row r="33" spans="1:59" ht="13.9" customHeight="1" x14ac:dyDescent="0.35">
      <c r="A33" s="445" t="s">
        <v>1149</v>
      </c>
      <c r="B33" s="780"/>
      <c r="C33" s="781"/>
      <c r="D33" s="780"/>
      <c r="E33" s="780"/>
      <c r="F33" s="782"/>
      <c r="G33" s="783"/>
      <c r="H33" s="780"/>
      <c r="I33" s="780"/>
      <c r="J33" s="784"/>
      <c r="K33" s="452"/>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53"/>
      <c r="AW33" s="453"/>
      <c r="AX33" s="453"/>
      <c r="AY33" s="453"/>
      <c r="AZ33" s="424"/>
      <c r="BA33" s="424"/>
      <c r="BB33" s="424"/>
      <c r="BC33" s="424"/>
      <c r="BD33" s="424"/>
      <c r="BE33" s="424"/>
      <c r="BF33" s="424"/>
      <c r="BG33" s="424"/>
    </row>
    <row r="34" spans="1:59" ht="13.9" customHeight="1" x14ac:dyDescent="0.35">
      <c r="A34" s="445" t="s">
        <v>1150</v>
      </c>
      <c r="B34" s="780"/>
      <c r="C34" s="781"/>
      <c r="D34" s="780"/>
      <c r="E34" s="780"/>
      <c r="F34" s="782"/>
      <c r="G34" s="783"/>
      <c r="H34" s="780"/>
      <c r="I34" s="780"/>
      <c r="J34" s="784"/>
      <c r="K34" s="452"/>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785" t="s">
        <v>1136</v>
      </c>
      <c r="BA34" s="424"/>
      <c r="BB34" s="424"/>
      <c r="BC34" s="424"/>
      <c r="BD34" s="424"/>
      <c r="BE34" s="424"/>
      <c r="BF34" s="424"/>
      <c r="BG34" s="424"/>
    </row>
    <row r="35" spans="1:59" ht="13.9" customHeight="1" x14ac:dyDescent="0.35">
      <c r="A35" s="445" t="s">
        <v>1151</v>
      </c>
      <c r="B35" s="780"/>
      <c r="C35" s="781"/>
      <c r="D35" s="780"/>
      <c r="E35" s="780"/>
      <c r="F35" s="782"/>
      <c r="G35" s="783"/>
      <c r="H35" s="780"/>
      <c r="I35" s="780"/>
      <c r="J35" s="784"/>
      <c r="K35" s="452"/>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53"/>
      <c r="BB35" s="453"/>
      <c r="BC35" s="424"/>
      <c r="BD35" s="424"/>
      <c r="BE35" s="424"/>
      <c r="BF35" s="424"/>
      <c r="BG35" s="424"/>
    </row>
    <row r="36" spans="1:59" ht="13.9" customHeight="1" x14ac:dyDescent="0.35">
      <c r="A36" s="485" t="s">
        <v>1152</v>
      </c>
      <c r="B36" s="780"/>
      <c r="C36" s="781"/>
      <c r="D36" s="780"/>
      <c r="E36" s="780"/>
      <c r="F36" s="782"/>
      <c r="G36" s="783"/>
      <c r="H36" s="780"/>
      <c r="I36" s="780"/>
      <c r="J36" s="784"/>
      <c r="K36" s="452"/>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53"/>
      <c r="BD36" s="453"/>
      <c r="BE36" s="424"/>
      <c r="BF36" s="424"/>
      <c r="BG36" s="424"/>
    </row>
    <row r="37" spans="1:59" ht="13.9" customHeight="1" x14ac:dyDescent="0.35">
      <c r="A37" s="771" t="s">
        <v>1321</v>
      </c>
      <c r="B37" s="771"/>
      <c r="C37" s="771"/>
      <c r="D37" s="771"/>
      <c r="E37" s="771"/>
      <c r="F37" s="771"/>
      <c r="G37" s="771"/>
      <c r="H37" s="771"/>
      <c r="I37" s="771"/>
      <c r="J37" s="772">
        <v>80000</v>
      </c>
      <c r="K37" s="452"/>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53"/>
      <c r="BD37" s="453"/>
      <c r="BE37" s="424"/>
      <c r="BF37" s="424"/>
      <c r="BG37" s="424"/>
    </row>
    <row r="38" spans="1:59" ht="23" x14ac:dyDescent="0.35">
      <c r="A38" s="779" t="s">
        <v>1322</v>
      </c>
      <c r="B38" s="779"/>
      <c r="C38" s="779"/>
      <c r="D38" s="779"/>
      <c r="E38" s="779"/>
      <c r="F38" s="779"/>
      <c r="G38" s="779"/>
      <c r="H38" s="779"/>
      <c r="I38" s="779"/>
      <c r="J38" s="779"/>
      <c r="K38" s="452"/>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row>
    <row r="39" spans="1:59" ht="36" customHeight="1" x14ac:dyDescent="0.35">
      <c r="A39" s="445" t="s">
        <v>1323</v>
      </c>
      <c r="B39" s="780"/>
      <c r="C39" s="781"/>
      <c r="D39" s="780"/>
      <c r="E39" s="780"/>
      <c r="F39" s="782"/>
      <c r="G39" s="783"/>
      <c r="H39" s="780"/>
      <c r="I39" s="780"/>
      <c r="J39" s="784"/>
      <c r="K39" s="452"/>
      <c r="L39" s="424"/>
      <c r="M39" s="424"/>
      <c r="N39" s="424"/>
      <c r="O39" s="424"/>
      <c r="P39" s="424"/>
      <c r="Q39" s="424"/>
      <c r="R39" s="424"/>
      <c r="S39" s="424"/>
      <c r="T39" s="424"/>
      <c r="U39" s="424"/>
      <c r="V39" s="424"/>
      <c r="W39" s="424"/>
      <c r="X39" s="453"/>
      <c r="Y39" s="453"/>
      <c r="Z39" s="453"/>
      <c r="AA39" s="453"/>
      <c r="AB39" s="453"/>
      <c r="AC39" s="453"/>
      <c r="AD39" s="453"/>
      <c r="AE39" s="453"/>
      <c r="AF39" s="453"/>
      <c r="AG39" s="453"/>
      <c r="AH39" s="453"/>
      <c r="AI39" s="453"/>
      <c r="AJ39" s="453"/>
      <c r="AK39" s="453"/>
      <c r="AL39" s="453"/>
      <c r="AM39" s="453"/>
      <c r="AN39" s="424"/>
      <c r="AO39" s="424"/>
      <c r="AP39" s="424"/>
      <c r="AQ39" s="424"/>
      <c r="AR39" s="424"/>
      <c r="AS39" s="424"/>
      <c r="AT39" s="424"/>
      <c r="AU39" s="424"/>
      <c r="AV39" s="424"/>
      <c r="AW39" s="424"/>
      <c r="AX39" s="424"/>
      <c r="AY39" s="424"/>
      <c r="AZ39" s="424"/>
      <c r="BA39" s="424"/>
      <c r="BB39" s="424"/>
      <c r="BC39" s="424"/>
      <c r="BD39" s="424"/>
      <c r="BE39" s="424"/>
      <c r="BF39" s="424"/>
      <c r="BG39" s="424"/>
    </row>
    <row r="40" spans="1:59" s="463" customFormat="1" ht="25" x14ac:dyDescent="0.35">
      <c r="A40" s="445" t="s">
        <v>1148</v>
      </c>
      <c r="B40" s="780"/>
      <c r="C40" s="781"/>
      <c r="D40" s="780"/>
      <c r="E40" s="780"/>
      <c r="F40" s="782"/>
      <c r="G40" s="783"/>
      <c r="H40" s="780"/>
      <c r="I40" s="780"/>
      <c r="J40" s="784"/>
      <c r="K40" s="786"/>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53"/>
      <c r="AO40" s="453"/>
      <c r="AP40" s="453"/>
      <c r="AQ40" s="453"/>
      <c r="AR40" s="453"/>
      <c r="AS40" s="453"/>
      <c r="AT40" s="453"/>
      <c r="AU40" s="453"/>
      <c r="AV40" s="425"/>
      <c r="AW40" s="425"/>
      <c r="AX40" s="425"/>
      <c r="AY40" s="425"/>
      <c r="AZ40" s="425"/>
      <c r="BA40" s="425"/>
      <c r="BB40" s="425"/>
      <c r="BC40" s="425"/>
      <c r="BD40" s="425"/>
      <c r="BE40" s="425"/>
      <c r="BF40" s="425"/>
      <c r="BG40" s="425"/>
    </row>
    <row r="41" spans="1:59" s="463" customFormat="1" x14ac:dyDescent="0.35">
      <c r="A41" s="445" t="s">
        <v>1149</v>
      </c>
      <c r="B41" s="780"/>
      <c r="C41" s="781"/>
      <c r="D41" s="780"/>
      <c r="E41" s="780"/>
      <c r="F41" s="782"/>
      <c r="G41" s="783"/>
      <c r="H41" s="780"/>
      <c r="I41" s="780"/>
      <c r="J41" s="784"/>
      <c r="K41" s="786"/>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c r="AN41" s="425"/>
      <c r="AO41" s="425"/>
      <c r="AP41" s="425"/>
      <c r="AQ41" s="425"/>
      <c r="AR41" s="425"/>
      <c r="AS41" s="425"/>
      <c r="AT41" s="425"/>
      <c r="AU41" s="425"/>
      <c r="AV41" s="453"/>
      <c r="AW41" s="453"/>
      <c r="AX41" s="453"/>
      <c r="AY41" s="453"/>
      <c r="AZ41" s="425"/>
      <c r="BA41" s="425"/>
      <c r="BB41" s="425"/>
      <c r="BC41" s="425"/>
      <c r="BD41" s="425"/>
      <c r="BE41" s="425"/>
      <c r="BF41" s="425"/>
      <c r="BG41" s="425"/>
    </row>
    <row r="42" spans="1:59" s="463" customFormat="1" x14ac:dyDescent="0.35">
      <c r="A42" s="445" t="s">
        <v>1150</v>
      </c>
      <c r="B42" s="780"/>
      <c r="C42" s="781"/>
      <c r="D42" s="780"/>
      <c r="E42" s="780"/>
      <c r="F42" s="782"/>
      <c r="G42" s="783"/>
      <c r="H42" s="780"/>
      <c r="I42" s="780"/>
      <c r="J42" s="784"/>
      <c r="K42" s="786"/>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5"/>
      <c r="AS42" s="425"/>
      <c r="AT42" s="425"/>
      <c r="AU42" s="425"/>
      <c r="AV42" s="425"/>
      <c r="AW42" s="425"/>
      <c r="AX42" s="425"/>
      <c r="AY42" s="425"/>
      <c r="AZ42" s="785" t="s">
        <v>1136</v>
      </c>
      <c r="BA42" s="425"/>
      <c r="BB42" s="425"/>
      <c r="BC42" s="425"/>
      <c r="BD42" s="425"/>
      <c r="BE42" s="425"/>
      <c r="BF42" s="425"/>
      <c r="BG42" s="425"/>
    </row>
    <row r="43" spans="1:59" s="463" customFormat="1" x14ac:dyDescent="0.35">
      <c r="A43" s="445" t="s">
        <v>1151</v>
      </c>
      <c r="B43" s="780"/>
      <c r="C43" s="781"/>
      <c r="D43" s="780"/>
      <c r="E43" s="780"/>
      <c r="F43" s="782"/>
      <c r="G43" s="783"/>
      <c r="H43" s="780"/>
      <c r="I43" s="780"/>
      <c r="J43" s="784"/>
      <c r="K43" s="786"/>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453"/>
      <c r="BB43" s="453"/>
      <c r="BC43" s="425"/>
      <c r="BD43" s="425"/>
      <c r="BE43" s="425"/>
      <c r="BF43" s="425"/>
      <c r="BG43" s="425"/>
    </row>
    <row r="44" spans="1:59" s="463" customFormat="1" ht="25" x14ac:dyDescent="0.35">
      <c r="A44" s="485" t="s">
        <v>1152</v>
      </c>
      <c r="B44" s="780"/>
      <c r="C44" s="781"/>
      <c r="D44" s="780"/>
      <c r="E44" s="780"/>
      <c r="F44" s="782"/>
      <c r="G44" s="783"/>
      <c r="H44" s="780"/>
      <c r="I44" s="780"/>
      <c r="J44" s="784"/>
      <c r="K44" s="786"/>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425"/>
      <c r="BA44" s="425"/>
      <c r="BB44" s="425"/>
      <c r="BC44" s="453"/>
      <c r="BD44" s="453"/>
      <c r="BE44" s="425"/>
      <c r="BF44" s="425"/>
      <c r="BG44" s="425"/>
    </row>
    <row r="45" spans="1:59" ht="21.75" customHeight="1" x14ac:dyDescent="0.35">
      <c r="A45" s="771" t="s">
        <v>1324</v>
      </c>
      <c r="B45" s="1693"/>
      <c r="C45" s="1694"/>
      <c r="D45" s="1694"/>
      <c r="E45" s="1694"/>
      <c r="F45" s="1694"/>
      <c r="G45" s="1695"/>
      <c r="H45" s="772"/>
      <c r="I45" s="772"/>
      <c r="J45" s="772">
        <v>100000</v>
      </c>
      <c r="K45" s="536"/>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row>
    <row r="46" spans="1:59" s="463" customFormat="1" ht="27.75" customHeight="1" x14ac:dyDescent="0.35">
      <c r="A46" s="774" t="s">
        <v>1325</v>
      </c>
      <c r="B46" s="775"/>
      <c r="C46" s="775"/>
      <c r="D46" s="775"/>
      <c r="E46" s="775"/>
      <c r="F46" s="775"/>
      <c r="G46" s="775"/>
      <c r="H46" s="776">
        <f>H45</f>
        <v>0</v>
      </c>
      <c r="I46" s="776">
        <f>I45</f>
        <v>0</v>
      </c>
      <c r="J46" s="776">
        <f>SUM(J29,J37,J45)</f>
        <v>260000</v>
      </c>
      <c r="K46" s="777"/>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425"/>
    </row>
    <row r="47" spans="1:59" s="463" customFormat="1" ht="27.75" customHeight="1" x14ac:dyDescent="0.35">
      <c r="A47" s="1681" t="s">
        <v>1326</v>
      </c>
      <c r="B47" s="1682"/>
      <c r="C47" s="1682"/>
      <c r="D47" s="1682"/>
      <c r="E47" s="1682"/>
      <c r="F47" s="1682"/>
      <c r="G47" s="1682"/>
      <c r="H47" s="1682"/>
      <c r="I47" s="1682"/>
      <c r="J47" s="1683"/>
      <c r="K47" s="777"/>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row>
    <row r="48" spans="1:59" s="547" customFormat="1" ht="27.65" customHeight="1" x14ac:dyDescent="0.35">
      <c r="A48" s="1681" t="s">
        <v>1327</v>
      </c>
      <c r="B48" s="1682"/>
      <c r="C48" s="1682"/>
      <c r="D48" s="1682"/>
      <c r="E48" s="1682"/>
      <c r="F48" s="1682"/>
      <c r="G48" s="1682"/>
      <c r="H48" s="1682"/>
      <c r="I48" s="1682"/>
      <c r="J48" s="1683"/>
      <c r="K48" s="452"/>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4"/>
      <c r="AK48" s="764"/>
      <c r="AL48" s="764"/>
      <c r="AM48" s="764"/>
      <c r="AN48" s="764"/>
      <c r="AO48" s="764"/>
      <c r="AP48" s="764"/>
      <c r="AQ48" s="764"/>
      <c r="AR48" s="764"/>
      <c r="AS48" s="764"/>
      <c r="AT48" s="764"/>
      <c r="AU48" s="764"/>
      <c r="AV48" s="764"/>
      <c r="AW48" s="764"/>
      <c r="AX48" s="764"/>
      <c r="AY48" s="764"/>
      <c r="AZ48" s="764"/>
      <c r="BA48" s="764"/>
      <c r="BB48" s="764"/>
      <c r="BC48" s="764"/>
      <c r="BD48" s="764"/>
      <c r="BE48" s="764"/>
      <c r="BF48" s="764"/>
      <c r="BG48" s="764"/>
    </row>
    <row r="49" spans="1:59" s="547" customFormat="1" ht="61.15" customHeight="1" x14ac:dyDescent="0.35">
      <c r="A49" s="544" t="s">
        <v>1328</v>
      </c>
      <c r="B49" s="787"/>
      <c r="C49" s="787"/>
      <c r="D49" s="787"/>
      <c r="E49" s="787"/>
      <c r="F49" s="787"/>
      <c r="G49" s="787"/>
      <c r="H49" s="787"/>
      <c r="I49" s="787"/>
      <c r="J49" s="787"/>
      <c r="K49" s="452"/>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64"/>
      <c r="AL49" s="764"/>
      <c r="AM49" s="764"/>
      <c r="AN49" s="764"/>
      <c r="AO49" s="764"/>
      <c r="AP49" s="764"/>
      <c r="AQ49" s="764"/>
      <c r="AR49" s="764"/>
      <c r="AS49" s="764"/>
      <c r="AT49" s="764"/>
      <c r="AU49" s="764"/>
      <c r="AV49" s="764"/>
      <c r="AW49" s="764"/>
      <c r="AX49" s="764"/>
      <c r="AY49" s="764"/>
      <c r="AZ49" s="764"/>
      <c r="BA49" s="764"/>
      <c r="BB49" s="764"/>
      <c r="BC49" s="764"/>
      <c r="BD49" s="764"/>
      <c r="BE49" s="764"/>
      <c r="BF49" s="764"/>
      <c r="BG49" s="764"/>
    </row>
    <row r="50" spans="1:59" ht="66" customHeight="1" x14ac:dyDescent="0.35">
      <c r="A50" s="445" t="s">
        <v>1300</v>
      </c>
      <c r="B50" s="718"/>
      <c r="C50" s="447"/>
      <c r="D50" s="446"/>
      <c r="E50" s="446"/>
      <c r="F50" s="449"/>
      <c r="G50" s="450"/>
      <c r="H50" s="446"/>
      <c r="I50" s="446"/>
      <c r="J50" s="719">
        <f>H50-I50</f>
        <v>0</v>
      </c>
      <c r="K50" s="452"/>
      <c r="L50" s="424"/>
      <c r="M50" s="424"/>
      <c r="N50" s="424"/>
      <c r="O50" s="424"/>
      <c r="P50" s="424"/>
      <c r="Q50" s="424"/>
      <c r="R50" s="425"/>
      <c r="S50" s="425"/>
      <c r="T50" s="453"/>
      <c r="U50" s="453"/>
      <c r="V50" s="453"/>
      <c r="W50" s="453"/>
      <c r="X50" s="425"/>
      <c r="Y50" s="425"/>
      <c r="Z50" s="425"/>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row>
    <row r="51" spans="1:59" x14ac:dyDescent="0.35">
      <c r="A51" s="445" t="s">
        <v>1301</v>
      </c>
      <c r="B51" s="718"/>
      <c r="C51" s="447"/>
      <c r="D51" s="446"/>
      <c r="E51" s="446"/>
      <c r="F51" s="449"/>
      <c r="G51" s="450"/>
      <c r="H51" s="446"/>
      <c r="I51" s="446"/>
      <c r="J51" s="719"/>
      <c r="K51" s="452"/>
      <c r="L51" s="424"/>
      <c r="M51" s="424"/>
      <c r="N51" s="424"/>
      <c r="O51" s="424"/>
      <c r="P51" s="424"/>
      <c r="Q51" s="424"/>
      <c r="R51" s="425"/>
      <c r="S51" s="425"/>
      <c r="T51" s="425"/>
      <c r="U51" s="425"/>
      <c r="V51" s="425"/>
      <c r="W51" s="425"/>
      <c r="X51" s="453"/>
      <c r="Y51" s="453"/>
      <c r="Z51" s="453"/>
      <c r="AA51" s="453"/>
      <c r="AB51" s="453"/>
      <c r="AC51" s="453"/>
      <c r="AD51" s="453"/>
      <c r="AE51" s="453"/>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row>
    <row r="52" spans="1:59" x14ac:dyDescent="0.35">
      <c r="A52" s="445" t="s">
        <v>1302</v>
      </c>
      <c r="B52" s="718"/>
      <c r="C52" s="447"/>
      <c r="D52" s="446"/>
      <c r="E52" s="446"/>
      <c r="F52" s="449"/>
      <c r="G52" s="450"/>
      <c r="H52" s="446"/>
      <c r="I52" s="446"/>
      <c r="J52" s="719">
        <f>H52-I52</f>
        <v>0</v>
      </c>
      <c r="K52" s="452"/>
      <c r="L52" s="424"/>
      <c r="M52" s="424"/>
      <c r="N52" s="424"/>
      <c r="O52" s="424"/>
      <c r="P52" s="424"/>
      <c r="Q52" s="424"/>
      <c r="R52" s="425"/>
      <c r="S52" s="425"/>
      <c r="T52" s="425"/>
      <c r="U52" s="425"/>
      <c r="V52" s="425"/>
      <c r="W52" s="425"/>
      <c r="X52" s="425"/>
      <c r="Y52" s="425"/>
      <c r="Z52" s="425"/>
      <c r="AA52" s="424"/>
      <c r="AB52" s="424"/>
      <c r="AC52" s="424"/>
      <c r="AD52" s="424"/>
      <c r="AE52" s="424"/>
      <c r="AF52" s="453"/>
      <c r="AG52" s="453"/>
      <c r="AH52" s="453"/>
      <c r="AI52" s="453"/>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row>
    <row r="53" spans="1:59" x14ac:dyDescent="0.35">
      <c r="A53" s="445" t="s">
        <v>1303</v>
      </c>
      <c r="B53" s="718"/>
      <c r="C53" s="447"/>
      <c r="D53" s="446"/>
      <c r="E53" s="446"/>
      <c r="F53" s="449"/>
      <c r="G53" s="450"/>
      <c r="H53" s="446"/>
      <c r="I53" s="446"/>
      <c r="J53" s="719">
        <f>H53-I53</f>
        <v>0</v>
      </c>
      <c r="K53" s="452"/>
      <c r="L53" s="424"/>
      <c r="M53" s="424"/>
      <c r="N53" s="424"/>
      <c r="O53" s="424"/>
      <c r="P53" s="424"/>
      <c r="Q53" s="424"/>
      <c r="R53" s="425"/>
      <c r="S53" s="425"/>
      <c r="T53" s="425"/>
      <c r="U53" s="425"/>
      <c r="V53" s="425"/>
      <c r="W53" s="425"/>
      <c r="X53" s="425"/>
      <c r="Y53" s="425"/>
      <c r="Z53" s="425"/>
      <c r="AA53" s="424"/>
      <c r="AB53" s="424"/>
      <c r="AC53" s="424"/>
      <c r="AD53" s="424"/>
      <c r="AE53" s="424"/>
      <c r="AF53" s="424"/>
      <c r="AG53" s="424"/>
      <c r="AH53" s="424"/>
      <c r="AI53" s="424"/>
      <c r="AJ53" s="453"/>
      <c r="AK53" s="453"/>
      <c r="AL53" s="424"/>
      <c r="AM53" s="424"/>
      <c r="AN53" s="424"/>
      <c r="AO53" s="424"/>
      <c r="AP53" s="424"/>
      <c r="AQ53" s="424"/>
      <c r="AR53" s="424"/>
      <c r="AS53" s="424"/>
      <c r="AT53" s="424"/>
      <c r="AU53" s="424"/>
      <c r="AV53" s="424"/>
      <c r="AW53" s="424"/>
      <c r="AX53" s="424"/>
      <c r="AY53" s="424"/>
      <c r="AZ53" s="424"/>
      <c r="BA53" s="424"/>
      <c r="BB53" s="424"/>
      <c r="BC53" s="424"/>
      <c r="BD53" s="424"/>
      <c r="BE53" s="424"/>
      <c r="BF53" s="424"/>
      <c r="BG53" s="424"/>
    </row>
    <row r="54" spans="1:59" x14ac:dyDescent="0.35">
      <c r="A54" s="445" t="s">
        <v>1304</v>
      </c>
      <c r="B54" s="718"/>
      <c r="C54" s="447"/>
      <c r="D54" s="446"/>
      <c r="E54" s="446"/>
      <c r="F54" s="449"/>
      <c r="G54" s="450"/>
      <c r="H54" s="446"/>
      <c r="I54" s="446"/>
      <c r="J54" s="719">
        <f>H54-I54</f>
        <v>0</v>
      </c>
      <c r="K54" s="452"/>
      <c r="L54" s="424"/>
      <c r="M54" s="424"/>
      <c r="N54" s="424"/>
      <c r="O54" s="424"/>
      <c r="P54" s="424"/>
      <c r="Q54" s="424"/>
      <c r="R54" s="425"/>
      <c r="S54" s="425"/>
      <c r="T54" s="425"/>
      <c r="U54" s="425"/>
      <c r="V54" s="425"/>
      <c r="W54" s="425"/>
      <c r="X54" s="425"/>
      <c r="Y54" s="425"/>
      <c r="Z54" s="425"/>
      <c r="AA54" s="424"/>
      <c r="AB54" s="424"/>
      <c r="AC54" s="424"/>
      <c r="AD54" s="424"/>
      <c r="AE54" s="424"/>
      <c r="AF54" s="424"/>
      <c r="AG54" s="424"/>
      <c r="AH54" s="424"/>
      <c r="AI54" s="424"/>
      <c r="AJ54" s="453"/>
      <c r="AK54" s="453"/>
      <c r="AL54" s="424"/>
      <c r="AM54" s="424"/>
      <c r="AN54" s="424"/>
      <c r="AO54" s="424"/>
      <c r="AP54" s="424"/>
      <c r="AQ54" s="424"/>
      <c r="AR54" s="424"/>
      <c r="AS54" s="424"/>
      <c r="AT54" s="424"/>
      <c r="AU54" s="424"/>
      <c r="AV54" s="424"/>
      <c r="AW54" s="424"/>
      <c r="AX54" s="424"/>
      <c r="AY54" s="424"/>
      <c r="AZ54" s="424"/>
      <c r="BA54" s="424"/>
      <c r="BB54" s="424"/>
      <c r="BC54" s="424"/>
      <c r="BD54" s="424"/>
      <c r="BE54" s="424"/>
      <c r="BF54" s="424"/>
      <c r="BG54" s="424"/>
    </row>
    <row r="55" spans="1:59" ht="25" x14ac:dyDescent="0.35">
      <c r="A55" s="485" t="s">
        <v>1152</v>
      </c>
      <c r="B55" s="718"/>
      <c r="C55" s="447"/>
      <c r="D55" s="446"/>
      <c r="E55" s="446"/>
      <c r="F55" s="449"/>
      <c r="G55" s="450"/>
      <c r="H55" s="446"/>
      <c r="I55" s="446"/>
      <c r="J55" s="719"/>
      <c r="K55" s="452"/>
      <c r="L55" s="424"/>
      <c r="M55" s="424"/>
      <c r="N55" s="424"/>
      <c r="O55" s="424"/>
      <c r="P55" s="424"/>
      <c r="Q55" s="424"/>
      <c r="R55" s="425"/>
      <c r="S55" s="425"/>
      <c r="T55" s="425"/>
      <c r="U55" s="425"/>
      <c r="V55" s="425"/>
      <c r="W55" s="425"/>
      <c r="X55" s="425"/>
      <c r="Y55" s="425"/>
      <c r="Z55" s="425"/>
      <c r="AA55" s="424"/>
      <c r="AB55" s="424"/>
      <c r="AC55" s="424"/>
      <c r="AD55" s="424"/>
      <c r="AE55" s="424"/>
      <c r="AF55" s="424"/>
      <c r="AG55" s="424"/>
      <c r="AH55" s="424"/>
      <c r="AI55" s="424"/>
      <c r="AJ55" s="425"/>
      <c r="AK55" s="425"/>
      <c r="AL55" s="453"/>
      <c r="AM55" s="424"/>
      <c r="AN55" s="424"/>
      <c r="AO55" s="424"/>
      <c r="AP55" s="424"/>
      <c r="AQ55" s="424"/>
      <c r="AR55" s="424"/>
      <c r="AS55" s="424"/>
      <c r="AT55" s="424"/>
      <c r="AU55" s="424"/>
      <c r="AV55" s="424"/>
      <c r="AW55" s="424"/>
      <c r="AX55" s="424"/>
      <c r="AY55" s="424"/>
      <c r="AZ55" s="424"/>
      <c r="BA55" s="424"/>
      <c r="BB55" s="424"/>
      <c r="BC55" s="424"/>
      <c r="BD55" s="424"/>
      <c r="BE55" s="424"/>
      <c r="BF55" s="424"/>
      <c r="BG55" s="424"/>
    </row>
    <row r="56" spans="1:59" ht="21.75" customHeight="1" x14ac:dyDescent="0.35">
      <c r="A56" s="788" t="s">
        <v>1329</v>
      </c>
      <c r="B56" s="1684"/>
      <c r="C56" s="1685"/>
      <c r="D56" s="1685"/>
      <c r="E56" s="1685"/>
      <c r="F56" s="1685"/>
      <c r="G56" s="1686"/>
      <c r="H56" s="789">
        <f>SUM(H50:H54)</f>
        <v>0</v>
      </c>
      <c r="I56" s="789">
        <f>SUM(I50:I54)</f>
        <v>0</v>
      </c>
      <c r="J56" s="789">
        <v>10000</v>
      </c>
      <c r="K56" s="536"/>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row>
    <row r="57" spans="1:59" s="547" customFormat="1" ht="43.9" customHeight="1" x14ac:dyDescent="0.35">
      <c r="A57" s="1681" t="s">
        <v>1330</v>
      </c>
      <c r="B57" s="1682"/>
      <c r="C57" s="1682"/>
      <c r="D57" s="1682"/>
      <c r="E57" s="1682"/>
      <c r="F57" s="1682"/>
      <c r="G57" s="1682"/>
      <c r="H57" s="1682"/>
      <c r="I57" s="1682"/>
      <c r="J57" s="1683"/>
      <c r="K57" s="452"/>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64"/>
      <c r="AO57" s="764"/>
      <c r="AP57" s="764"/>
      <c r="AQ57" s="764"/>
      <c r="AR57" s="764"/>
      <c r="AS57" s="764"/>
      <c r="AT57" s="764"/>
      <c r="AU57" s="764"/>
      <c r="AV57" s="764"/>
      <c r="AW57" s="764"/>
      <c r="AX57" s="764"/>
      <c r="AY57" s="764"/>
      <c r="AZ57" s="764"/>
      <c r="BA57" s="764"/>
      <c r="BB57" s="764"/>
      <c r="BC57" s="764"/>
      <c r="BD57" s="764"/>
      <c r="BE57" s="764"/>
      <c r="BF57" s="764"/>
      <c r="BG57" s="764">
        <v>2019</v>
      </c>
    </row>
    <row r="58" spans="1:59" ht="64.150000000000006" customHeight="1" x14ac:dyDescent="0.35">
      <c r="A58" s="1681" t="s">
        <v>1331</v>
      </c>
      <c r="B58" s="1682"/>
      <c r="C58" s="1682"/>
      <c r="D58" s="1682"/>
      <c r="E58" s="1682"/>
      <c r="F58" s="1682"/>
      <c r="G58" s="1682"/>
      <c r="H58" s="1682"/>
      <c r="I58" s="1682"/>
      <c r="J58" s="1683"/>
      <c r="K58" s="536"/>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row>
    <row r="59" spans="1:59" x14ac:dyDescent="0.35">
      <c r="A59" s="779" t="s">
        <v>1332</v>
      </c>
      <c r="B59" s="779"/>
      <c r="C59" s="779"/>
      <c r="D59" s="779"/>
      <c r="E59" s="779"/>
      <c r="F59" s="779"/>
      <c r="G59" s="779"/>
      <c r="H59" s="779"/>
      <c r="I59" s="779"/>
      <c r="J59" s="779"/>
      <c r="K59" s="536"/>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row>
    <row r="60" spans="1:59" ht="22.15" customHeight="1" x14ac:dyDescent="0.35">
      <c r="A60" s="586" t="s">
        <v>1333</v>
      </c>
      <c r="B60" s="790"/>
      <c r="C60" s="790"/>
      <c r="D60" s="790"/>
      <c r="E60" s="790"/>
      <c r="F60" s="790"/>
      <c r="G60" s="790"/>
      <c r="H60" s="790"/>
      <c r="I60" s="790"/>
      <c r="J60" s="790"/>
      <c r="K60" s="536"/>
      <c r="L60" s="424"/>
      <c r="M60" s="424"/>
      <c r="N60" s="424"/>
      <c r="O60" s="424"/>
      <c r="P60" s="424"/>
      <c r="Q60" s="424"/>
      <c r="R60" s="424"/>
      <c r="S60" s="424"/>
      <c r="T60" s="424"/>
      <c r="U60" s="424"/>
      <c r="V60" s="424"/>
      <c r="W60" s="424"/>
      <c r="X60" s="424"/>
      <c r="Y60" s="424"/>
      <c r="Z60" s="424"/>
      <c r="AA60" s="424"/>
      <c r="AB60" s="424"/>
      <c r="AC60" s="424"/>
      <c r="AD60" s="424"/>
      <c r="AE60" s="424"/>
      <c r="AF60" s="453"/>
      <c r="AG60" s="453"/>
      <c r="AH60" s="453"/>
      <c r="AI60" s="453"/>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row>
    <row r="61" spans="1:59" ht="22.15" customHeight="1" x14ac:dyDescent="0.35">
      <c r="A61" s="586" t="s">
        <v>1334</v>
      </c>
      <c r="B61" s="790"/>
      <c r="C61" s="790"/>
      <c r="D61" s="790"/>
      <c r="E61" s="790"/>
      <c r="F61" s="790"/>
      <c r="G61" s="790"/>
      <c r="H61" s="790"/>
      <c r="I61" s="790"/>
      <c r="J61" s="790"/>
      <c r="K61" s="536"/>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53"/>
      <c r="AK61" s="453"/>
      <c r="AL61" s="453"/>
      <c r="AM61" s="453"/>
      <c r="AN61" s="453"/>
      <c r="AO61" s="453"/>
      <c r="AP61" s="453"/>
      <c r="AQ61" s="453"/>
      <c r="AR61" s="424"/>
      <c r="AS61" s="424"/>
      <c r="AT61" s="424"/>
      <c r="AU61" s="424"/>
      <c r="AV61" s="424"/>
      <c r="AW61" s="424"/>
      <c r="AX61" s="424"/>
      <c r="AY61" s="424"/>
      <c r="AZ61" s="424"/>
      <c r="BA61" s="424"/>
      <c r="BB61" s="424"/>
      <c r="BC61" s="424"/>
      <c r="BD61" s="424"/>
      <c r="BE61" s="424"/>
      <c r="BF61" s="424"/>
      <c r="BG61" s="424"/>
    </row>
    <row r="62" spans="1:59" ht="22.15" customHeight="1" x14ac:dyDescent="0.35">
      <c r="A62" s="586" t="s">
        <v>1149</v>
      </c>
      <c r="B62" s="790"/>
      <c r="C62" s="790"/>
      <c r="D62" s="790"/>
      <c r="E62" s="790"/>
      <c r="F62" s="790"/>
      <c r="G62" s="790"/>
      <c r="H62" s="790"/>
      <c r="I62" s="790"/>
      <c r="J62" s="790"/>
      <c r="K62" s="536"/>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53"/>
      <c r="AS62" s="453"/>
      <c r="AT62" s="424"/>
      <c r="AU62" s="424"/>
      <c r="AV62" s="424"/>
      <c r="AW62" s="424"/>
      <c r="AX62" s="424"/>
      <c r="AY62" s="424"/>
      <c r="AZ62" s="424"/>
      <c r="BA62" s="424"/>
      <c r="BB62" s="424"/>
      <c r="BC62" s="424"/>
      <c r="BD62" s="424"/>
      <c r="BE62" s="424"/>
      <c r="BF62" s="424"/>
      <c r="BG62" s="424"/>
    </row>
    <row r="63" spans="1:59" ht="39" customHeight="1" x14ac:dyDescent="0.35">
      <c r="A63" s="586" t="s">
        <v>1150</v>
      </c>
      <c r="B63" s="790"/>
      <c r="C63" s="790"/>
      <c r="D63" s="790"/>
      <c r="E63" s="790"/>
      <c r="F63" s="790"/>
      <c r="G63" s="790"/>
      <c r="H63" s="790"/>
      <c r="I63" s="790"/>
      <c r="J63" s="790"/>
      <c r="K63" s="536"/>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53"/>
      <c r="AU63" s="453"/>
      <c r="AV63" s="453"/>
      <c r="AW63" s="453"/>
      <c r="AX63" s="424"/>
      <c r="AY63" s="424"/>
      <c r="AZ63" s="424"/>
      <c r="BA63" s="424"/>
      <c r="BB63" s="424"/>
      <c r="BC63" s="424"/>
      <c r="BD63" s="424"/>
      <c r="BE63" s="424"/>
      <c r="BF63" s="424"/>
      <c r="BG63" s="424"/>
    </row>
    <row r="64" spans="1:59" ht="22.15" customHeight="1" x14ac:dyDescent="0.35">
      <c r="A64" s="586" t="s">
        <v>1151</v>
      </c>
      <c r="B64" s="790"/>
      <c r="C64" s="790"/>
      <c r="D64" s="790"/>
      <c r="E64" s="790"/>
      <c r="F64" s="790"/>
      <c r="G64" s="790"/>
      <c r="H64" s="790"/>
      <c r="I64" s="790"/>
      <c r="J64" s="790"/>
      <c r="K64" s="536"/>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53"/>
      <c r="AY64" s="424"/>
      <c r="AZ64" s="424"/>
      <c r="BA64" s="424"/>
      <c r="BB64" s="424"/>
      <c r="BC64" s="424"/>
      <c r="BD64" s="424"/>
      <c r="BE64" s="424"/>
      <c r="BF64" s="424"/>
      <c r="BG64" s="424"/>
    </row>
    <row r="65" spans="1:59" ht="36.65" customHeight="1" x14ac:dyDescent="0.35">
      <c r="A65" s="586" t="s">
        <v>1335</v>
      </c>
      <c r="B65" s="790"/>
      <c r="C65" s="790"/>
      <c r="D65" s="790"/>
      <c r="E65" s="790"/>
      <c r="F65" s="790"/>
      <c r="G65" s="790"/>
      <c r="H65" s="790"/>
      <c r="I65" s="790"/>
      <c r="J65" s="790"/>
      <c r="K65" s="536"/>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53"/>
      <c r="AZ65" s="424"/>
      <c r="BA65" s="424"/>
      <c r="BB65" s="424"/>
      <c r="BC65" s="424"/>
      <c r="BD65" s="424"/>
      <c r="BE65" s="424"/>
      <c r="BF65" s="424"/>
      <c r="BG65" s="424"/>
    </row>
    <row r="66" spans="1:59" ht="22.15" customHeight="1" x14ac:dyDescent="0.35">
      <c r="A66" s="771" t="s">
        <v>1336</v>
      </c>
      <c r="B66" s="771"/>
      <c r="C66" s="771"/>
      <c r="D66" s="771"/>
      <c r="E66" s="771"/>
      <c r="F66" s="771"/>
      <c r="G66" s="771"/>
      <c r="H66" s="771"/>
      <c r="I66" s="771"/>
      <c r="J66" s="771"/>
      <c r="K66" s="536"/>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c r="BF66" s="424"/>
      <c r="BG66" s="424"/>
    </row>
    <row r="67" spans="1:59" x14ac:dyDescent="0.35">
      <c r="A67" s="779" t="s">
        <v>1337</v>
      </c>
      <c r="B67" s="779"/>
      <c r="C67" s="779"/>
      <c r="D67" s="779"/>
      <c r="E67" s="779"/>
      <c r="F67" s="779"/>
      <c r="G67" s="779"/>
      <c r="H67" s="779"/>
      <c r="I67" s="779"/>
      <c r="J67" s="779"/>
      <c r="K67" s="536"/>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row>
    <row r="68" spans="1:59" ht="39" customHeight="1" x14ac:dyDescent="0.35">
      <c r="A68" s="586" t="s">
        <v>1338</v>
      </c>
      <c r="B68" s="790"/>
      <c r="C68" s="790"/>
      <c r="D68" s="790"/>
      <c r="E68" s="790"/>
      <c r="F68" s="790"/>
      <c r="G68" s="790"/>
      <c r="H68" s="790"/>
      <c r="I68" s="790"/>
      <c r="J68" s="790"/>
      <c r="K68" s="536"/>
      <c r="L68" s="424"/>
      <c r="M68" s="424"/>
      <c r="N68" s="424"/>
      <c r="O68" s="424"/>
      <c r="P68" s="424"/>
      <c r="Q68" s="424"/>
      <c r="R68" s="424"/>
      <c r="S68" s="424"/>
      <c r="T68" s="424"/>
      <c r="U68" s="424"/>
      <c r="V68" s="424"/>
      <c r="W68" s="424"/>
      <c r="X68" s="424"/>
      <c r="Y68" s="424"/>
      <c r="Z68" s="424"/>
      <c r="AA68" s="424"/>
      <c r="AB68" s="424"/>
      <c r="AC68" s="424"/>
      <c r="AD68" s="424"/>
      <c r="AE68" s="424"/>
      <c r="AF68" s="453"/>
      <c r="AG68" s="453"/>
      <c r="AH68" s="453"/>
      <c r="AI68" s="453"/>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row>
    <row r="69" spans="1:59" ht="19.899999999999999" customHeight="1" x14ac:dyDescent="0.35">
      <c r="A69" s="586" t="s">
        <v>1334</v>
      </c>
      <c r="B69" s="790"/>
      <c r="C69" s="790"/>
      <c r="D69" s="790"/>
      <c r="E69" s="790"/>
      <c r="F69" s="790"/>
      <c r="G69" s="790"/>
      <c r="H69" s="790"/>
      <c r="I69" s="790"/>
      <c r="J69" s="790"/>
      <c r="K69" s="536"/>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53"/>
      <c r="AK69" s="453"/>
      <c r="AL69" s="453"/>
      <c r="AM69" s="453"/>
      <c r="AN69" s="453"/>
      <c r="AO69" s="453"/>
      <c r="AP69" s="453"/>
      <c r="AQ69" s="453"/>
      <c r="AR69" s="424"/>
      <c r="AS69" s="424"/>
      <c r="AT69" s="424"/>
      <c r="AU69" s="424"/>
      <c r="AV69" s="424"/>
      <c r="AW69" s="424"/>
      <c r="AX69" s="424"/>
      <c r="AY69" s="424"/>
      <c r="AZ69" s="424"/>
      <c r="BA69" s="424"/>
      <c r="BB69" s="424"/>
      <c r="BC69" s="424"/>
      <c r="BD69" s="424"/>
      <c r="BE69" s="424"/>
      <c r="BF69" s="424"/>
      <c r="BG69" s="424"/>
    </row>
    <row r="70" spans="1:59" ht="19.899999999999999" customHeight="1" x14ac:dyDescent="0.35">
      <c r="A70" s="586" t="s">
        <v>1339</v>
      </c>
      <c r="B70" s="790"/>
      <c r="C70" s="790"/>
      <c r="D70" s="790"/>
      <c r="E70" s="790"/>
      <c r="F70" s="790"/>
      <c r="G70" s="790"/>
      <c r="H70" s="790"/>
      <c r="I70" s="790"/>
      <c r="J70" s="790"/>
      <c r="K70" s="536"/>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53"/>
      <c r="AS70" s="453"/>
      <c r="AT70" s="424"/>
      <c r="AU70" s="424"/>
      <c r="AV70" s="424"/>
      <c r="AW70" s="424"/>
      <c r="AX70" s="424"/>
      <c r="AY70" s="424"/>
      <c r="AZ70" s="424"/>
      <c r="BA70" s="424"/>
      <c r="BB70" s="424"/>
      <c r="BC70" s="424"/>
      <c r="BD70" s="424"/>
      <c r="BE70" s="424"/>
      <c r="BF70" s="424"/>
      <c r="BG70" s="424"/>
    </row>
    <row r="71" spans="1:59" ht="28.15" customHeight="1" x14ac:dyDescent="0.35">
      <c r="A71" s="586" t="s">
        <v>1150</v>
      </c>
      <c r="B71" s="790"/>
      <c r="C71" s="790"/>
      <c r="D71" s="790"/>
      <c r="E71" s="790"/>
      <c r="F71" s="790"/>
      <c r="G71" s="790"/>
      <c r="H71" s="790"/>
      <c r="I71" s="790"/>
      <c r="J71" s="790"/>
      <c r="K71" s="536"/>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53"/>
      <c r="AU71" s="453"/>
      <c r="AV71" s="453"/>
      <c r="AW71" s="453"/>
      <c r="AX71" s="424"/>
      <c r="AY71" s="424"/>
      <c r="AZ71" s="424"/>
      <c r="BA71" s="424"/>
      <c r="BB71" s="424"/>
      <c r="BC71" s="424"/>
      <c r="BD71" s="424"/>
      <c r="BE71" s="424"/>
      <c r="BF71" s="424"/>
      <c r="BG71" s="424"/>
    </row>
    <row r="72" spans="1:59" ht="19.899999999999999" customHeight="1" x14ac:dyDescent="0.35">
      <c r="A72" s="586" t="s">
        <v>1151</v>
      </c>
      <c r="B72" s="790"/>
      <c r="C72" s="790"/>
      <c r="D72" s="790"/>
      <c r="E72" s="790"/>
      <c r="F72" s="790"/>
      <c r="G72" s="790"/>
      <c r="H72" s="790"/>
      <c r="I72" s="790"/>
      <c r="J72" s="790"/>
      <c r="K72" s="536"/>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53"/>
      <c r="AY72" s="424"/>
      <c r="AZ72" s="424"/>
      <c r="BA72" s="424"/>
      <c r="BB72" s="424"/>
      <c r="BC72" s="424"/>
      <c r="BD72" s="424"/>
      <c r="BE72" s="424"/>
      <c r="BF72" s="424"/>
      <c r="BG72" s="424"/>
    </row>
    <row r="73" spans="1:59" ht="19.899999999999999" customHeight="1" x14ac:dyDescent="0.35">
      <c r="A73" s="586" t="s">
        <v>1335</v>
      </c>
      <c r="B73" s="790"/>
      <c r="C73" s="790"/>
      <c r="D73" s="790"/>
      <c r="E73" s="790"/>
      <c r="F73" s="790"/>
      <c r="G73" s="790"/>
      <c r="H73" s="790"/>
      <c r="I73" s="790"/>
      <c r="J73" s="790"/>
      <c r="K73" s="536"/>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53"/>
      <c r="AZ73" s="424"/>
      <c r="BA73" s="424"/>
      <c r="BB73" s="424"/>
      <c r="BC73" s="424"/>
      <c r="BD73" s="424"/>
      <c r="BE73" s="424"/>
      <c r="BF73" s="424"/>
      <c r="BG73" s="424"/>
    </row>
    <row r="74" spans="1:59" ht="19.899999999999999" customHeight="1" x14ac:dyDescent="0.35">
      <c r="A74" s="771" t="s">
        <v>1340</v>
      </c>
      <c r="B74" s="771"/>
      <c r="C74" s="771"/>
      <c r="D74" s="771"/>
      <c r="E74" s="771"/>
      <c r="F74" s="771"/>
      <c r="G74" s="771"/>
      <c r="H74" s="771"/>
      <c r="I74" s="771"/>
      <c r="J74" s="771"/>
      <c r="K74" s="536"/>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row>
    <row r="75" spans="1:59" s="463" customFormat="1" ht="27.75" customHeight="1" x14ac:dyDescent="0.35">
      <c r="A75" s="774" t="s">
        <v>1341</v>
      </c>
      <c r="B75" s="775"/>
      <c r="C75" s="775"/>
      <c r="D75" s="775"/>
      <c r="E75" s="775"/>
      <c r="F75" s="775"/>
      <c r="G75" s="775"/>
      <c r="H75" s="776">
        <v>0</v>
      </c>
      <c r="I75" s="776"/>
      <c r="J75" s="776">
        <v>0</v>
      </c>
      <c r="K75" s="777"/>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5"/>
      <c r="AY75" s="425"/>
      <c r="AZ75" s="425"/>
      <c r="BA75" s="425"/>
      <c r="BB75" s="425"/>
      <c r="BC75" s="425"/>
      <c r="BD75" s="425"/>
      <c r="BE75" s="425"/>
      <c r="BF75" s="425"/>
      <c r="BG75" s="425"/>
    </row>
    <row r="76" spans="1:59" ht="24.65" customHeight="1" thickBot="1" x14ac:dyDescent="0.4">
      <c r="A76" s="507" t="s">
        <v>1194</v>
      </c>
      <c r="B76" s="508"/>
      <c r="C76" s="509"/>
      <c r="D76" s="508"/>
      <c r="E76" s="508"/>
      <c r="F76" s="510"/>
      <c r="G76" s="511"/>
      <c r="H76" s="508">
        <f>H21+H46+H75</f>
        <v>0</v>
      </c>
      <c r="I76" s="508">
        <f>I21+I46+I75</f>
        <v>0</v>
      </c>
      <c r="J76" s="508">
        <f>SUM(J75+J56+J46+J21)</f>
        <v>400000</v>
      </c>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row>
    <row r="77" spans="1:59" s="533" customFormat="1" ht="15" thickBot="1" x14ac:dyDescent="0.4">
      <c r="A77" s="521" t="s">
        <v>1195</v>
      </c>
      <c r="B77" s="522"/>
      <c r="C77" s="523"/>
      <c r="D77" s="522"/>
      <c r="E77" s="522"/>
      <c r="F77" s="524"/>
      <c r="G77" s="525"/>
      <c r="H77" s="522"/>
      <c r="I77" s="522"/>
      <c r="J77" s="526">
        <f>0.085*J76</f>
        <v>34000</v>
      </c>
      <c r="L77" s="424"/>
      <c r="M77" s="424"/>
      <c r="N77" s="424"/>
      <c r="O77" s="424"/>
      <c r="P77" s="424"/>
      <c r="Q77" s="424"/>
      <c r="R77" s="424"/>
      <c r="S77" s="424"/>
      <c r="T77" s="424"/>
      <c r="U77" s="424"/>
      <c r="V77" s="424"/>
      <c r="W77" s="42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row>
    <row r="78" spans="1:59" s="533" customFormat="1" ht="15.5" thickBot="1" x14ac:dyDescent="0.4">
      <c r="A78" s="527" t="s">
        <v>1342</v>
      </c>
      <c r="B78" s="528"/>
      <c r="C78" s="529"/>
      <c r="D78" s="528"/>
      <c r="E78" s="528"/>
      <c r="F78" s="530"/>
      <c r="G78" s="528"/>
      <c r="H78" s="528"/>
      <c r="I78" s="528"/>
      <c r="J78" s="528">
        <f>SUM(J76:J77)</f>
        <v>434000</v>
      </c>
      <c r="L78" s="424"/>
      <c r="M78" s="424"/>
      <c r="N78" s="424"/>
      <c r="O78" s="424"/>
      <c r="P78" s="424"/>
      <c r="Q78" s="424"/>
      <c r="R78" s="424"/>
      <c r="S78" s="424"/>
      <c r="T78" s="424"/>
      <c r="U78" s="424"/>
      <c r="V78" s="424"/>
      <c r="W78" s="424"/>
      <c r="X78" s="50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4"/>
      <c r="AY78" s="504"/>
      <c r="AZ78" s="504"/>
      <c r="BA78" s="504"/>
      <c r="BB78" s="504"/>
      <c r="BC78" s="504"/>
      <c r="BD78" s="504"/>
      <c r="BE78" s="504"/>
      <c r="BF78" s="504"/>
      <c r="BG78" s="504"/>
    </row>
    <row r="79" spans="1:59" s="533" customFormat="1" x14ac:dyDescent="0.35">
      <c r="A79" s="532"/>
      <c r="C79" s="523"/>
      <c r="F79" s="534"/>
      <c r="G79" s="535"/>
      <c r="L79" s="424"/>
      <c r="M79" s="424"/>
      <c r="N79" s="424"/>
      <c r="O79" s="424"/>
      <c r="P79" s="424"/>
      <c r="Q79" s="424"/>
      <c r="R79" s="424"/>
      <c r="S79" s="424"/>
      <c r="T79" s="424"/>
      <c r="U79" s="424"/>
      <c r="V79" s="424"/>
      <c r="W79" s="424"/>
      <c r="X79" s="504"/>
      <c r="Y79" s="504"/>
      <c r="Z79" s="504"/>
      <c r="AA79" s="504"/>
      <c r="AB79" s="504"/>
      <c r="AC79" s="504"/>
      <c r="AD79" s="504"/>
      <c r="AE79" s="504"/>
      <c r="AF79" s="504"/>
      <c r="AG79" s="504"/>
      <c r="AH79" s="504"/>
      <c r="AI79" s="504"/>
      <c r="AJ79" s="504"/>
      <c r="AK79" s="504"/>
      <c r="AL79" s="504"/>
      <c r="AM79" s="504"/>
      <c r="AN79" s="504"/>
      <c r="AO79" s="504"/>
      <c r="AP79" s="504"/>
      <c r="AQ79" s="504"/>
      <c r="AR79" s="504"/>
      <c r="AS79" s="504"/>
      <c r="AT79" s="504"/>
      <c r="AU79" s="504"/>
      <c r="AV79" s="504"/>
      <c r="AW79" s="504"/>
      <c r="AX79" s="504"/>
      <c r="AY79" s="504"/>
      <c r="AZ79" s="504"/>
      <c r="BA79" s="504"/>
      <c r="BB79" s="504"/>
      <c r="BC79" s="504"/>
      <c r="BD79" s="504"/>
      <c r="BE79" s="504"/>
      <c r="BF79" s="504"/>
      <c r="BG79" s="504"/>
    </row>
    <row r="80" spans="1:59" s="533" customFormat="1" x14ac:dyDescent="0.35">
      <c r="A80" s="536"/>
      <c r="B80" s="536"/>
      <c r="C80" s="537"/>
      <c r="D80" s="536"/>
      <c r="E80" s="536"/>
      <c r="F80" s="538"/>
      <c r="G80" s="536"/>
      <c r="H80" s="540"/>
      <c r="I80" s="536"/>
      <c r="J80" s="536"/>
      <c r="L80" s="397"/>
      <c r="M80" s="397"/>
      <c r="N80" s="397"/>
      <c r="O80" s="397"/>
      <c r="P80" s="397"/>
      <c r="Q80" s="397"/>
      <c r="R80" s="397"/>
      <c r="S80" s="397"/>
      <c r="T80" s="397"/>
      <c r="U80" s="397"/>
      <c r="V80" s="397"/>
      <c r="W80" s="397"/>
    </row>
    <row r="81" spans="1:23" s="533" customFormat="1" x14ac:dyDescent="0.35">
      <c r="A81" s="536"/>
      <c r="B81" s="536"/>
      <c r="C81" s="537"/>
      <c r="D81" s="536"/>
      <c r="E81" s="536"/>
      <c r="F81" s="538"/>
      <c r="G81" s="536"/>
      <c r="H81" s="536"/>
      <c r="I81" s="536"/>
      <c r="J81" s="536"/>
      <c r="L81" s="397"/>
      <c r="M81" s="397"/>
      <c r="N81" s="397"/>
      <c r="O81" s="397"/>
      <c r="P81" s="397"/>
      <c r="Q81" s="397"/>
      <c r="R81" s="397"/>
      <c r="S81" s="397"/>
      <c r="T81" s="397"/>
      <c r="U81" s="397"/>
      <c r="V81" s="397"/>
      <c r="W81" s="397"/>
    </row>
    <row r="82" spans="1:23" s="533" customFormat="1" x14ac:dyDescent="0.35">
      <c r="A82" s="536"/>
      <c r="B82" s="536"/>
      <c r="C82" s="537"/>
      <c r="D82" s="536"/>
      <c r="E82" s="536"/>
      <c r="F82" s="538"/>
      <c r="G82" s="536"/>
      <c r="H82" s="536"/>
      <c r="I82" s="536"/>
      <c r="J82" s="536"/>
      <c r="L82" s="397"/>
      <c r="M82" s="397"/>
      <c r="N82" s="397"/>
      <c r="O82" s="397"/>
      <c r="P82" s="397"/>
      <c r="Q82" s="397"/>
      <c r="R82" s="397"/>
      <c r="S82" s="397"/>
      <c r="T82" s="397"/>
      <c r="U82" s="397"/>
      <c r="V82" s="397"/>
      <c r="W82" s="397"/>
    </row>
    <row r="83" spans="1:23" s="533" customFormat="1" x14ac:dyDescent="0.35">
      <c r="A83" s="536"/>
      <c r="B83" s="536"/>
      <c r="C83" s="537"/>
      <c r="D83" s="536"/>
      <c r="E83" s="536"/>
      <c r="F83" s="538"/>
      <c r="G83" s="536"/>
      <c r="H83" s="536"/>
      <c r="I83" s="536"/>
      <c r="J83" s="536"/>
      <c r="L83" s="397"/>
      <c r="M83" s="397"/>
      <c r="N83" s="397"/>
      <c r="O83" s="397"/>
      <c r="P83" s="397"/>
      <c r="Q83" s="397"/>
      <c r="R83" s="397"/>
      <c r="S83" s="397"/>
      <c r="T83" s="397"/>
      <c r="U83" s="397"/>
      <c r="V83" s="397"/>
      <c r="W83" s="397"/>
    </row>
  </sheetData>
  <mergeCells count="22">
    <mergeCell ref="BD8:BG8"/>
    <mergeCell ref="L8:O8"/>
    <mergeCell ref="P8:S8"/>
    <mergeCell ref="T8:W8"/>
    <mergeCell ref="X8:AA8"/>
    <mergeCell ref="AB8:AE8"/>
    <mergeCell ref="AF8:AI8"/>
    <mergeCell ref="AJ8:AM8"/>
    <mergeCell ref="AN8:AQ8"/>
    <mergeCell ref="AR8:AU8"/>
    <mergeCell ref="AV8:AY8"/>
    <mergeCell ref="AZ8:BC8"/>
    <mergeCell ref="A48:J48"/>
    <mergeCell ref="B56:G56"/>
    <mergeCell ref="A57:J57"/>
    <mergeCell ref="A58:J58"/>
    <mergeCell ref="A11:J11"/>
    <mergeCell ref="A13:J13"/>
    <mergeCell ref="B20:G20"/>
    <mergeCell ref="A22:J22"/>
    <mergeCell ref="B45:G45"/>
    <mergeCell ref="A47:J4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H58"/>
  <sheetViews>
    <sheetView topLeftCell="B1" workbookViewId="0">
      <selection sqref="A1:XFD1048576"/>
    </sheetView>
  </sheetViews>
  <sheetFormatPr defaultColWidth="8.81640625" defaultRowHeight="14.5" x14ac:dyDescent="0.35"/>
  <cols>
    <col min="1" max="1" width="71.7265625" style="532" customWidth="1"/>
    <col min="2" max="2" width="22.26953125" style="533" customWidth="1"/>
    <col min="3" max="3" width="9.26953125" style="523" customWidth="1"/>
    <col min="4" max="4" width="10.7265625" style="533" customWidth="1"/>
    <col min="5" max="5" width="12.54296875" style="533" customWidth="1"/>
    <col min="6" max="6" width="18.1796875" style="534" customWidth="1"/>
    <col min="7" max="7" width="10.453125" style="535" customWidth="1"/>
    <col min="8" max="8" width="16.453125" style="533" customWidth="1"/>
    <col min="9" max="9" width="14.26953125" style="533" customWidth="1"/>
    <col min="10" max="10" width="10.1796875" style="533" customWidth="1"/>
    <col min="11" max="11" width="1" style="533" customWidth="1"/>
    <col min="12" max="13" width="4.81640625" style="397" customWidth="1"/>
    <col min="14" max="14" width="6.54296875" style="397" customWidth="1"/>
    <col min="15" max="15" width="5.7265625" style="397" customWidth="1"/>
    <col min="16" max="16" width="4.54296875" style="397" customWidth="1"/>
    <col min="17" max="17" width="6" style="397" customWidth="1"/>
    <col min="18" max="18" width="4.7265625" style="397" customWidth="1"/>
    <col min="19" max="19" width="7" style="397" customWidth="1"/>
    <col min="20" max="20" width="6.1796875" style="397" customWidth="1"/>
    <col min="21" max="21" width="7.7265625" style="397" customWidth="1"/>
    <col min="22" max="256" width="8.81640625" style="397"/>
    <col min="257" max="257" width="71.7265625" style="397" customWidth="1"/>
    <col min="258" max="258" width="22.26953125" style="397" customWidth="1"/>
    <col min="259" max="259" width="9.26953125" style="397" customWidth="1"/>
    <col min="260" max="260" width="10.7265625" style="397" customWidth="1"/>
    <col min="261" max="261" width="12.54296875" style="397" customWidth="1"/>
    <col min="262" max="262" width="18.1796875" style="397" customWidth="1"/>
    <col min="263" max="263" width="10.453125" style="397" customWidth="1"/>
    <col min="264" max="264" width="16.453125" style="397" customWidth="1"/>
    <col min="265" max="265" width="14.26953125" style="397" customWidth="1"/>
    <col min="266" max="266" width="10.1796875" style="397" customWidth="1"/>
    <col min="267" max="267" width="1" style="397" customWidth="1"/>
    <col min="268" max="269" width="4.81640625" style="397" customWidth="1"/>
    <col min="270" max="270" width="6.54296875" style="397" customWidth="1"/>
    <col min="271" max="271" width="5.7265625" style="397" customWidth="1"/>
    <col min="272" max="272" width="4.54296875" style="397" customWidth="1"/>
    <col min="273" max="273" width="6" style="397" customWidth="1"/>
    <col min="274" max="274" width="4.7265625" style="397" customWidth="1"/>
    <col min="275" max="275" width="7" style="397" customWidth="1"/>
    <col min="276" max="276" width="6.1796875" style="397" customWidth="1"/>
    <col min="277" max="277" width="7.7265625" style="397" customWidth="1"/>
    <col min="278" max="512" width="8.81640625" style="397"/>
    <col min="513" max="513" width="71.7265625" style="397" customWidth="1"/>
    <col min="514" max="514" width="22.26953125" style="397" customWidth="1"/>
    <col min="515" max="515" width="9.26953125" style="397" customWidth="1"/>
    <col min="516" max="516" width="10.7265625" style="397" customWidth="1"/>
    <col min="517" max="517" width="12.54296875" style="397" customWidth="1"/>
    <col min="518" max="518" width="18.1796875" style="397" customWidth="1"/>
    <col min="519" max="519" width="10.453125" style="397" customWidth="1"/>
    <col min="520" max="520" width="16.453125" style="397" customWidth="1"/>
    <col min="521" max="521" width="14.26953125" style="397" customWidth="1"/>
    <col min="522" max="522" width="10.1796875" style="397" customWidth="1"/>
    <col min="523" max="523" width="1" style="397" customWidth="1"/>
    <col min="524" max="525" width="4.81640625" style="397" customWidth="1"/>
    <col min="526" max="526" width="6.54296875" style="397" customWidth="1"/>
    <col min="527" max="527" width="5.7265625" style="397" customWidth="1"/>
    <col min="528" max="528" width="4.54296875" style="397" customWidth="1"/>
    <col min="529" max="529" width="6" style="397" customWidth="1"/>
    <col min="530" max="530" width="4.7265625" style="397" customWidth="1"/>
    <col min="531" max="531" width="7" style="397" customWidth="1"/>
    <col min="532" max="532" width="6.1796875" style="397" customWidth="1"/>
    <col min="533" max="533" width="7.7265625" style="397" customWidth="1"/>
    <col min="534" max="768" width="8.81640625" style="397"/>
    <col min="769" max="769" width="71.7265625" style="397" customWidth="1"/>
    <col min="770" max="770" width="22.26953125" style="397" customWidth="1"/>
    <col min="771" max="771" width="9.26953125" style="397" customWidth="1"/>
    <col min="772" max="772" width="10.7265625" style="397" customWidth="1"/>
    <col min="773" max="773" width="12.54296875" style="397" customWidth="1"/>
    <col min="774" max="774" width="18.1796875" style="397" customWidth="1"/>
    <col min="775" max="775" width="10.453125" style="397" customWidth="1"/>
    <col min="776" max="776" width="16.453125" style="397" customWidth="1"/>
    <col min="777" max="777" width="14.26953125" style="397" customWidth="1"/>
    <col min="778" max="778" width="10.1796875" style="397" customWidth="1"/>
    <col min="779" max="779" width="1" style="397" customWidth="1"/>
    <col min="780" max="781" width="4.81640625" style="397" customWidth="1"/>
    <col min="782" max="782" width="6.54296875" style="397" customWidth="1"/>
    <col min="783" max="783" width="5.7265625" style="397" customWidth="1"/>
    <col min="784" max="784" width="4.54296875" style="397" customWidth="1"/>
    <col min="785" max="785" width="6" style="397" customWidth="1"/>
    <col min="786" max="786" width="4.7265625" style="397" customWidth="1"/>
    <col min="787" max="787" width="7" style="397" customWidth="1"/>
    <col min="788" max="788" width="6.1796875" style="397" customWidth="1"/>
    <col min="789" max="789" width="7.7265625" style="397" customWidth="1"/>
    <col min="790" max="1024" width="8.81640625" style="397"/>
    <col min="1025" max="1025" width="71.7265625" style="397" customWidth="1"/>
    <col min="1026" max="1026" width="22.26953125" style="397" customWidth="1"/>
    <col min="1027" max="1027" width="9.26953125" style="397" customWidth="1"/>
    <col min="1028" max="1028" width="10.7265625" style="397" customWidth="1"/>
    <col min="1029" max="1029" width="12.54296875" style="397" customWidth="1"/>
    <col min="1030" max="1030" width="18.1796875" style="397" customWidth="1"/>
    <col min="1031" max="1031" width="10.453125" style="397" customWidth="1"/>
    <col min="1032" max="1032" width="16.453125" style="397" customWidth="1"/>
    <col min="1033" max="1033" width="14.26953125" style="397" customWidth="1"/>
    <col min="1034" max="1034" width="10.1796875" style="397" customWidth="1"/>
    <col min="1035" max="1035" width="1" style="397" customWidth="1"/>
    <col min="1036" max="1037" width="4.81640625" style="397" customWidth="1"/>
    <col min="1038" max="1038" width="6.54296875" style="397" customWidth="1"/>
    <col min="1039" max="1039" width="5.7265625" style="397" customWidth="1"/>
    <col min="1040" max="1040" width="4.54296875" style="397" customWidth="1"/>
    <col min="1041" max="1041" width="6" style="397" customWidth="1"/>
    <col min="1042" max="1042" width="4.7265625" style="397" customWidth="1"/>
    <col min="1043" max="1043" width="7" style="397" customWidth="1"/>
    <col min="1044" max="1044" width="6.1796875" style="397" customWidth="1"/>
    <col min="1045" max="1045" width="7.7265625" style="397" customWidth="1"/>
    <col min="1046" max="1280" width="8.81640625" style="397"/>
    <col min="1281" max="1281" width="71.7265625" style="397" customWidth="1"/>
    <col min="1282" max="1282" width="22.26953125" style="397" customWidth="1"/>
    <col min="1283" max="1283" width="9.26953125" style="397" customWidth="1"/>
    <col min="1284" max="1284" width="10.7265625" style="397" customWidth="1"/>
    <col min="1285" max="1285" width="12.54296875" style="397" customWidth="1"/>
    <col min="1286" max="1286" width="18.1796875" style="397" customWidth="1"/>
    <col min="1287" max="1287" width="10.453125" style="397" customWidth="1"/>
    <col min="1288" max="1288" width="16.453125" style="397" customWidth="1"/>
    <col min="1289" max="1289" width="14.26953125" style="397" customWidth="1"/>
    <col min="1290" max="1290" width="10.1796875" style="397" customWidth="1"/>
    <col min="1291" max="1291" width="1" style="397" customWidth="1"/>
    <col min="1292" max="1293" width="4.81640625" style="397" customWidth="1"/>
    <col min="1294" max="1294" width="6.54296875" style="397" customWidth="1"/>
    <col min="1295" max="1295" width="5.7265625" style="397" customWidth="1"/>
    <col min="1296" max="1296" width="4.54296875" style="397" customWidth="1"/>
    <col min="1297" max="1297" width="6" style="397" customWidth="1"/>
    <col min="1298" max="1298" width="4.7265625" style="397" customWidth="1"/>
    <col min="1299" max="1299" width="7" style="397" customWidth="1"/>
    <col min="1300" max="1300" width="6.1796875" style="397" customWidth="1"/>
    <col min="1301" max="1301" width="7.7265625" style="397" customWidth="1"/>
    <col min="1302" max="1536" width="8.81640625" style="397"/>
    <col min="1537" max="1537" width="71.7265625" style="397" customWidth="1"/>
    <col min="1538" max="1538" width="22.26953125" style="397" customWidth="1"/>
    <col min="1539" max="1539" width="9.26953125" style="397" customWidth="1"/>
    <col min="1540" max="1540" width="10.7265625" style="397" customWidth="1"/>
    <col min="1541" max="1541" width="12.54296875" style="397" customWidth="1"/>
    <col min="1542" max="1542" width="18.1796875" style="397" customWidth="1"/>
    <col min="1543" max="1543" width="10.453125" style="397" customWidth="1"/>
    <col min="1544" max="1544" width="16.453125" style="397" customWidth="1"/>
    <col min="1545" max="1545" width="14.26953125" style="397" customWidth="1"/>
    <col min="1546" max="1546" width="10.1796875" style="397" customWidth="1"/>
    <col min="1547" max="1547" width="1" style="397" customWidth="1"/>
    <col min="1548" max="1549" width="4.81640625" style="397" customWidth="1"/>
    <col min="1550" max="1550" width="6.54296875" style="397" customWidth="1"/>
    <col min="1551" max="1551" width="5.7265625" style="397" customWidth="1"/>
    <col min="1552" max="1552" width="4.54296875" style="397" customWidth="1"/>
    <col min="1553" max="1553" width="6" style="397" customWidth="1"/>
    <col min="1554" max="1554" width="4.7265625" style="397" customWidth="1"/>
    <col min="1555" max="1555" width="7" style="397" customWidth="1"/>
    <col min="1556" max="1556" width="6.1796875" style="397" customWidth="1"/>
    <col min="1557" max="1557" width="7.7265625" style="397" customWidth="1"/>
    <col min="1558" max="1792" width="8.81640625" style="397"/>
    <col min="1793" max="1793" width="71.7265625" style="397" customWidth="1"/>
    <col min="1794" max="1794" width="22.26953125" style="397" customWidth="1"/>
    <col min="1795" max="1795" width="9.26953125" style="397" customWidth="1"/>
    <col min="1796" max="1796" width="10.7265625" style="397" customWidth="1"/>
    <col min="1797" max="1797" width="12.54296875" style="397" customWidth="1"/>
    <col min="1798" max="1798" width="18.1796875" style="397" customWidth="1"/>
    <col min="1799" max="1799" width="10.453125" style="397" customWidth="1"/>
    <col min="1800" max="1800" width="16.453125" style="397" customWidth="1"/>
    <col min="1801" max="1801" width="14.26953125" style="397" customWidth="1"/>
    <col min="1802" max="1802" width="10.1796875" style="397" customWidth="1"/>
    <col min="1803" max="1803" width="1" style="397" customWidth="1"/>
    <col min="1804" max="1805" width="4.81640625" style="397" customWidth="1"/>
    <col min="1806" max="1806" width="6.54296875" style="397" customWidth="1"/>
    <col min="1807" max="1807" width="5.7265625" style="397" customWidth="1"/>
    <col min="1808" max="1808" width="4.54296875" style="397" customWidth="1"/>
    <col min="1809" max="1809" width="6" style="397" customWidth="1"/>
    <col min="1810" max="1810" width="4.7265625" style="397" customWidth="1"/>
    <col min="1811" max="1811" width="7" style="397" customWidth="1"/>
    <col min="1812" max="1812" width="6.1796875" style="397" customWidth="1"/>
    <col min="1813" max="1813" width="7.7265625" style="397" customWidth="1"/>
    <col min="1814" max="2048" width="8.81640625" style="397"/>
    <col min="2049" max="2049" width="71.7265625" style="397" customWidth="1"/>
    <col min="2050" max="2050" width="22.26953125" style="397" customWidth="1"/>
    <col min="2051" max="2051" width="9.26953125" style="397" customWidth="1"/>
    <col min="2052" max="2052" width="10.7265625" style="397" customWidth="1"/>
    <col min="2053" max="2053" width="12.54296875" style="397" customWidth="1"/>
    <col min="2054" max="2054" width="18.1796875" style="397" customWidth="1"/>
    <col min="2055" max="2055" width="10.453125" style="397" customWidth="1"/>
    <col min="2056" max="2056" width="16.453125" style="397" customWidth="1"/>
    <col min="2057" max="2057" width="14.26953125" style="397" customWidth="1"/>
    <col min="2058" max="2058" width="10.1796875" style="397" customWidth="1"/>
    <col min="2059" max="2059" width="1" style="397" customWidth="1"/>
    <col min="2060" max="2061" width="4.81640625" style="397" customWidth="1"/>
    <col min="2062" max="2062" width="6.54296875" style="397" customWidth="1"/>
    <col min="2063" max="2063" width="5.7265625" style="397" customWidth="1"/>
    <col min="2064" max="2064" width="4.54296875" style="397" customWidth="1"/>
    <col min="2065" max="2065" width="6" style="397" customWidth="1"/>
    <col min="2066" max="2066" width="4.7265625" style="397" customWidth="1"/>
    <col min="2067" max="2067" width="7" style="397" customWidth="1"/>
    <col min="2068" max="2068" width="6.1796875" style="397" customWidth="1"/>
    <col min="2069" max="2069" width="7.7265625" style="397" customWidth="1"/>
    <col min="2070" max="2304" width="8.81640625" style="397"/>
    <col min="2305" max="2305" width="71.7265625" style="397" customWidth="1"/>
    <col min="2306" max="2306" width="22.26953125" style="397" customWidth="1"/>
    <col min="2307" max="2307" width="9.26953125" style="397" customWidth="1"/>
    <col min="2308" max="2308" width="10.7265625" style="397" customWidth="1"/>
    <col min="2309" max="2309" width="12.54296875" style="397" customWidth="1"/>
    <col min="2310" max="2310" width="18.1796875" style="397" customWidth="1"/>
    <col min="2311" max="2311" width="10.453125" style="397" customWidth="1"/>
    <col min="2312" max="2312" width="16.453125" style="397" customWidth="1"/>
    <col min="2313" max="2313" width="14.26953125" style="397" customWidth="1"/>
    <col min="2314" max="2314" width="10.1796875" style="397" customWidth="1"/>
    <col min="2315" max="2315" width="1" style="397" customWidth="1"/>
    <col min="2316" max="2317" width="4.81640625" style="397" customWidth="1"/>
    <col min="2318" max="2318" width="6.54296875" style="397" customWidth="1"/>
    <col min="2319" max="2319" width="5.7265625" style="397" customWidth="1"/>
    <col min="2320" max="2320" width="4.54296875" style="397" customWidth="1"/>
    <col min="2321" max="2321" width="6" style="397" customWidth="1"/>
    <col min="2322" max="2322" width="4.7265625" style="397" customWidth="1"/>
    <col min="2323" max="2323" width="7" style="397" customWidth="1"/>
    <col min="2324" max="2324" width="6.1796875" style="397" customWidth="1"/>
    <col min="2325" max="2325" width="7.7265625" style="397" customWidth="1"/>
    <col min="2326" max="2560" width="8.81640625" style="397"/>
    <col min="2561" max="2561" width="71.7265625" style="397" customWidth="1"/>
    <col min="2562" max="2562" width="22.26953125" style="397" customWidth="1"/>
    <col min="2563" max="2563" width="9.26953125" style="397" customWidth="1"/>
    <col min="2564" max="2564" width="10.7265625" style="397" customWidth="1"/>
    <col min="2565" max="2565" width="12.54296875" style="397" customWidth="1"/>
    <col min="2566" max="2566" width="18.1796875" style="397" customWidth="1"/>
    <col min="2567" max="2567" width="10.453125" style="397" customWidth="1"/>
    <col min="2568" max="2568" width="16.453125" style="397" customWidth="1"/>
    <col min="2569" max="2569" width="14.26953125" style="397" customWidth="1"/>
    <col min="2570" max="2570" width="10.1796875" style="397" customWidth="1"/>
    <col min="2571" max="2571" width="1" style="397" customWidth="1"/>
    <col min="2572" max="2573" width="4.81640625" style="397" customWidth="1"/>
    <col min="2574" max="2574" width="6.54296875" style="397" customWidth="1"/>
    <col min="2575" max="2575" width="5.7265625" style="397" customWidth="1"/>
    <col min="2576" max="2576" width="4.54296875" style="397" customWidth="1"/>
    <col min="2577" max="2577" width="6" style="397" customWidth="1"/>
    <col min="2578" max="2578" width="4.7265625" style="397" customWidth="1"/>
    <col min="2579" max="2579" width="7" style="397" customWidth="1"/>
    <col min="2580" max="2580" width="6.1796875" style="397" customWidth="1"/>
    <col min="2581" max="2581" width="7.7265625" style="397" customWidth="1"/>
    <col min="2582" max="2816" width="8.81640625" style="397"/>
    <col min="2817" max="2817" width="71.7265625" style="397" customWidth="1"/>
    <col min="2818" max="2818" width="22.26953125" style="397" customWidth="1"/>
    <col min="2819" max="2819" width="9.26953125" style="397" customWidth="1"/>
    <col min="2820" max="2820" width="10.7265625" style="397" customWidth="1"/>
    <col min="2821" max="2821" width="12.54296875" style="397" customWidth="1"/>
    <col min="2822" max="2822" width="18.1796875" style="397" customWidth="1"/>
    <col min="2823" max="2823" width="10.453125" style="397" customWidth="1"/>
    <col min="2824" max="2824" width="16.453125" style="397" customWidth="1"/>
    <col min="2825" max="2825" width="14.26953125" style="397" customWidth="1"/>
    <col min="2826" max="2826" width="10.1796875" style="397" customWidth="1"/>
    <col min="2827" max="2827" width="1" style="397" customWidth="1"/>
    <col min="2828" max="2829" width="4.81640625" style="397" customWidth="1"/>
    <col min="2830" max="2830" width="6.54296875" style="397" customWidth="1"/>
    <col min="2831" max="2831" width="5.7265625" style="397" customWidth="1"/>
    <col min="2832" max="2832" width="4.54296875" style="397" customWidth="1"/>
    <col min="2833" max="2833" width="6" style="397" customWidth="1"/>
    <col min="2834" max="2834" width="4.7265625" style="397" customWidth="1"/>
    <col min="2835" max="2835" width="7" style="397" customWidth="1"/>
    <col min="2836" max="2836" width="6.1796875" style="397" customWidth="1"/>
    <col min="2837" max="2837" width="7.7265625" style="397" customWidth="1"/>
    <col min="2838" max="3072" width="8.81640625" style="397"/>
    <col min="3073" max="3073" width="71.7265625" style="397" customWidth="1"/>
    <col min="3074" max="3074" width="22.26953125" style="397" customWidth="1"/>
    <col min="3075" max="3075" width="9.26953125" style="397" customWidth="1"/>
    <col min="3076" max="3076" width="10.7265625" style="397" customWidth="1"/>
    <col min="3077" max="3077" width="12.54296875" style="397" customWidth="1"/>
    <col min="3078" max="3078" width="18.1796875" style="397" customWidth="1"/>
    <col min="3079" max="3079" width="10.453125" style="397" customWidth="1"/>
    <col min="3080" max="3080" width="16.453125" style="397" customWidth="1"/>
    <col min="3081" max="3081" width="14.26953125" style="397" customWidth="1"/>
    <col min="3082" max="3082" width="10.1796875" style="397" customWidth="1"/>
    <col min="3083" max="3083" width="1" style="397" customWidth="1"/>
    <col min="3084" max="3085" width="4.81640625" style="397" customWidth="1"/>
    <col min="3086" max="3086" width="6.54296875" style="397" customWidth="1"/>
    <col min="3087" max="3087" width="5.7265625" style="397" customWidth="1"/>
    <col min="3088" max="3088" width="4.54296875" style="397" customWidth="1"/>
    <col min="3089" max="3089" width="6" style="397" customWidth="1"/>
    <col min="3090" max="3090" width="4.7265625" style="397" customWidth="1"/>
    <col min="3091" max="3091" width="7" style="397" customWidth="1"/>
    <col min="3092" max="3092" width="6.1796875" style="397" customWidth="1"/>
    <col min="3093" max="3093" width="7.7265625" style="397" customWidth="1"/>
    <col min="3094" max="3328" width="8.81640625" style="397"/>
    <col min="3329" max="3329" width="71.7265625" style="397" customWidth="1"/>
    <col min="3330" max="3330" width="22.26953125" style="397" customWidth="1"/>
    <col min="3331" max="3331" width="9.26953125" style="397" customWidth="1"/>
    <col min="3332" max="3332" width="10.7265625" style="397" customWidth="1"/>
    <col min="3333" max="3333" width="12.54296875" style="397" customWidth="1"/>
    <col min="3334" max="3334" width="18.1796875" style="397" customWidth="1"/>
    <col min="3335" max="3335" width="10.453125" style="397" customWidth="1"/>
    <col min="3336" max="3336" width="16.453125" style="397" customWidth="1"/>
    <col min="3337" max="3337" width="14.26953125" style="397" customWidth="1"/>
    <col min="3338" max="3338" width="10.1796875" style="397" customWidth="1"/>
    <col min="3339" max="3339" width="1" style="397" customWidth="1"/>
    <col min="3340" max="3341" width="4.81640625" style="397" customWidth="1"/>
    <col min="3342" max="3342" width="6.54296875" style="397" customWidth="1"/>
    <col min="3343" max="3343" width="5.7265625" style="397" customWidth="1"/>
    <col min="3344" max="3344" width="4.54296875" style="397" customWidth="1"/>
    <col min="3345" max="3345" width="6" style="397" customWidth="1"/>
    <col min="3346" max="3346" width="4.7265625" style="397" customWidth="1"/>
    <col min="3347" max="3347" width="7" style="397" customWidth="1"/>
    <col min="3348" max="3348" width="6.1796875" style="397" customWidth="1"/>
    <col min="3349" max="3349" width="7.7265625" style="397" customWidth="1"/>
    <col min="3350" max="3584" width="8.81640625" style="397"/>
    <col min="3585" max="3585" width="71.7265625" style="397" customWidth="1"/>
    <col min="3586" max="3586" width="22.26953125" style="397" customWidth="1"/>
    <col min="3587" max="3587" width="9.26953125" style="397" customWidth="1"/>
    <col min="3588" max="3588" width="10.7265625" style="397" customWidth="1"/>
    <col min="3589" max="3589" width="12.54296875" style="397" customWidth="1"/>
    <col min="3590" max="3590" width="18.1796875" style="397" customWidth="1"/>
    <col min="3591" max="3591" width="10.453125" style="397" customWidth="1"/>
    <col min="3592" max="3592" width="16.453125" style="397" customWidth="1"/>
    <col min="3593" max="3593" width="14.26953125" style="397" customWidth="1"/>
    <col min="3594" max="3594" width="10.1796875" style="397" customWidth="1"/>
    <col min="3595" max="3595" width="1" style="397" customWidth="1"/>
    <col min="3596" max="3597" width="4.81640625" style="397" customWidth="1"/>
    <col min="3598" max="3598" width="6.54296875" style="397" customWidth="1"/>
    <col min="3599" max="3599" width="5.7265625" style="397" customWidth="1"/>
    <col min="3600" max="3600" width="4.54296875" style="397" customWidth="1"/>
    <col min="3601" max="3601" width="6" style="397" customWidth="1"/>
    <col min="3602" max="3602" width="4.7265625" style="397" customWidth="1"/>
    <col min="3603" max="3603" width="7" style="397" customWidth="1"/>
    <col min="3604" max="3604" width="6.1796875" style="397" customWidth="1"/>
    <col min="3605" max="3605" width="7.7265625" style="397" customWidth="1"/>
    <col min="3606" max="3840" width="8.81640625" style="397"/>
    <col min="3841" max="3841" width="71.7265625" style="397" customWidth="1"/>
    <col min="3842" max="3842" width="22.26953125" style="397" customWidth="1"/>
    <col min="3843" max="3843" width="9.26953125" style="397" customWidth="1"/>
    <col min="3844" max="3844" width="10.7265625" style="397" customWidth="1"/>
    <col min="3845" max="3845" width="12.54296875" style="397" customWidth="1"/>
    <col min="3846" max="3846" width="18.1796875" style="397" customWidth="1"/>
    <col min="3847" max="3847" width="10.453125" style="397" customWidth="1"/>
    <col min="3848" max="3848" width="16.453125" style="397" customWidth="1"/>
    <col min="3849" max="3849" width="14.26953125" style="397" customWidth="1"/>
    <col min="3850" max="3850" width="10.1796875" style="397" customWidth="1"/>
    <col min="3851" max="3851" width="1" style="397" customWidth="1"/>
    <col min="3852" max="3853" width="4.81640625" style="397" customWidth="1"/>
    <col min="3854" max="3854" width="6.54296875" style="397" customWidth="1"/>
    <col min="3855" max="3855" width="5.7265625" style="397" customWidth="1"/>
    <col min="3856" max="3856" width="4.54296875" style="397" customWidth="1"/>
    <col min="3857" max="3857" width="6" style="397" customWidth="1"/>
    <col min="3858" max="3858" width="4.7265625" style="397" customWidth="1"/>
    <col min="3859" max="3859" width="7" style="397" customWidth="1"/>
    <col min="3860" max="3860" width="6.1796875" style="397" customWidth="1"/>
    <col min="3861" max="3861" width="7.7265625" style="397" customWidth="1"/>
    <col min="3862" max="4096" width="8.81640625" style="397"/>
    <col min="4097" max="4097" width="71.7265625" style="397" customWidth="1"/>
    <col min="4098" max="4098" width="22.26953125" style="397" customWidth="1"/>
    <col min="4099" max="4099" width="9.26953125" style="397" customWidth="1"/>
    <col min="4100" max="4100" width="10.7265625" style="397" customWidth="1"/>
    <col min="4101" max="4101" width="12.54296875" style="397" customWidth="1"/>
    <col min="4102" max="4102" width="18.1796875" style="397" customWidth="1"/>
    <col min="4103" max="4103" width="10.453125" style="397" customWidth="1"/>
    <col min="4104" max="4104" width="16.453125" style="397" customWidth="1"/>
    <col min="4105" max="4105" width="14.26953125" style="397" customWidth="1"/>
    <col min="4106" max="4106" width="10.1796875" style="397" customWidth="1"/>
    <col min="4107" max="4107" width="1" style="397" customWidth="1"/>
    <col min="4108" max="4109" width="4.81640625" style="397" customWidth="1"/>
    <col min="4110" max="4110" width="6.54296875" style="397" customWidth="1"/>
    <col min="4111" max="4111" width="5.7265625" style="397" customWidth="1"/>
    <col min="4112" max="4112" width="4.54296875" style="397" customWidth="1"/>
    <col min="4113" max="4113" width="6" style="397" customWidth="1"/>
    <col min="4114" max="4114" width="4.7265625" style="397" customWidth="1"/>
    <col min="4115" max="4115" width="7" style="397" customWidth="1"/>
    <col min="4116" max="4116" width="6.1796875" style="397" customWidth="1"/>
    <col min="4117" max="4117" width="7.7265625" style="397" customWidth="1"/>
    <col min="4118" max="4352" width="8.81640625" style="397"/>
    <col min="4353" max="4353" width="71.7265625" style="397" customWidth="1"/>
    <col min="4354" max="4354" width="22.26953125" style="397" customWidth="1"/>
    <col min="4355" max="4355" width="9.26953125" style="397" customWidth="1"/>
    <col min="4356" max="4356" width="10.7265625" style="397" customWidth="1"/>
    <col min="4357" max="4357" width="12.54296875" style="397" customWidth="1"/>
    <col min="4358" max="4358" width="18.1796875" style="397" customWidth="1"/>
    <col min="4359" max="4359" width="10.453125" style="397" customWidth="1"/>
    <col min="4360" max="4360" width="16.453125" style="397" customWidth="1"/>
    <col min="4361" max="4361" width="14.26953125" style="397" customWidth="1"/>
    <col min="4362" max="4362" width="10.1796875" style="397" customWidth="1"/>
    <col min="4363" max="4363" width="1" style="397" customWidth="1"/>
    <col min="4364" max="4365" width="4.81640625" style="397" customWidth="1"/>
    <col min="4366" max="4366" width="6.54296875" style="397" customWidth="1"/>
    <col min="4367" max="4367" width="5.7265625" style="397" customWidth="1"/>
    <col min="4368" max="4368" width="4.54296875" style="397" customWidth="1"/>
    <col min="4369" max="4369" width="6" style="397" customWidth="1"/>
    <col min="4370" max="4370" width="4.7265625" style="397" customWidth="1"/>
    <col min="4371" max="4371" width="7" style="397" customWidth="1"/>
    <col min="4372" max="4372" width="6.1796875" style="397" customWidth="1"/>
    <col min="4373" max="4373" width="7.7265625" style="397" customWidth="1"/>
    <col min="4374" max="4608" width="8.81640625" style="397"/>
    <col min="4609" max="4609" width="71.7265625" style="397" customWidth="1"/>
    <col min="4610" max="4610" width="22.26953125" style="397" customWidth="1"/>
    <col min="4611" max="4611" width="9.26953125" style="397" customWidth="1"/>
    <col min="4612" max="4612" width="10.7265625" style="397" customWidth="1"/>
    <col min="4613" max="4613" width="12.54296875" style="397" customWidth="1"/>
    <col min="4614" max="4614" width="18.1796875" style="397" customWidth="1"/>
    <col min="4615" max="4615" width="10.453125" style="397" customWidth="1"/>
    <col min="4616" max="4616" width="16.453125" style="397" customWidth="1"/>
    <col min="4617" max="4617" width="14.26953125" style="397" customWidth="1"/>
    <col min="4618" max="4618" width="10.1796875" style="397" customWidth="1"/>
    <col min="4619" max="4619" width="1" style="397" customWidth="1"/>
    <col min="4620" max="4621" width="4.81640625" style="397" customWidth="1"/>
    <col min="4622" max="4622" width="6.54296875" style="397" customWidth="1"/>
    <col min="4623" max="4623" width="5.7265625" style="397" customWidth="1"/>
    <col min="4624" max="4624" width="4.54296875" style="397" customWidth="1"/>
    <col min="4625" max="4625" width="6" style="397" customWidth="1"/>
    <col min="4626" max="4626" width="4.7265625" style="397" customWidth="1"/>
    <col min="4627" max="4627" width="7" style="397" customWidth="1"/>
    <col min="4628" max="4628" width="6.1796875" style="397" customWidth="1"/>
    <col min="4629" max="4629" width="7.7265625" style="397" customWidth="1"/>
    <col min="4630" max="4864" width="8.81640625" style="397"/>
    <col min="4865" max="4865" width="71.7265625" style="397" customWidth="1"/>
    <col min="4866" max="4866" width="22.26953125" style="397" customWidth="1"/>
    <col min="4867" max="4867" width="9.26953125" style="397" customWidth="1"/>
    <col min="4868" max="4868" width="10.7265625" style="397" customWidth="1"/>
    <col min="4869" max="4869" width="12.54296875" style="397" customWidth="1"/>
    <col min="4870" max="4870" width="18.1796875" style="397" customWidth="1"/>
    <col min="4871" max="4871" width="10.453125" style="397" customWidth="1"/>
    <col min="4872" max="4872" width="16.453125" style="397" customWidth="1"/>
    <col min="4873" max="4873" width="14.26953125" style="397" customWidth="1"/>
    <col min="4874" max="4874" width="10.1796875" style="397" customWidth="1"/>
    <col min="4875" max="4875" width="1" style="397" customWidth="1"/>
    <col min="4876" max="4877" width="4.81640625" style="397" customWidth="1"/>
    <col min="4878" max="4878" width="6.54296875" style="397" customWidth="1"/>
    <col min="4879" max="4879" width="5.7265625" style="397" customWidth="1"/>
    <col min="4880" max="4880" width="4.54296875" style="397" customWidth="1"/>
    <col min="4881" max="4881" width="6" style="397" customWidth="1"/>
    <col min="4882" max="4882" width="4.7265625" style="397" customWidth="1"/>
    <col min="4883" max="4883" width="7" style="397" customWidth="1"/>
    <col min="4884" max="4884" width="6.1796875" style="397" customWidth="1"/>
    <col min="4885" max="4885" width="7.7265625" style="397" customWidth="1"/>
    <col min="4886" max="5120" width="8.81640625" style="397"/>
    <col min="5121" max="5121" width="71.7265625" style="397" customWidth="1"/>
    <col min="5122" max="5122" width="22.26953125" style="397" customWidth="1"/>
    <col min="5123" max="5123" width="9.26953125" style="397" customWidth="1"/>
    <col min="5124" max="5124" width="10.7265625" style="397" customWidth="1"/>
    <col min="5125" max="5125" width="12.54296875" style="397" customWidth="1"/>
    <col min="5126" max="5126" width="18.1796875" style="397" customWidth="1"/>
    <col min="5127" max="5127" width="10.453125" style="397" customWidth="1"/>
    <col min="5128" max="5128" width="16.453125" style="397" customWidth="1"/>
    <col min="5129" max="5129" width="14.26953125" style="397" customWidth="1"/>
    <col min="5130" max="5130" width="10.1796875" style="397" customWidth="1"/>
    <col min="5131" max="5131" width="1" style="397" customWidth="1"/>
    <col min="5132" max="5133" width="4.81640625" style="397" customWidth="1"/>
    <col min="5134" max="5134" width="6.54296875" style="397" customWidth="1"/>
    <col min="5135" max="5135" width="5.7265625" style="397" customWidth="1"/>
    <col min="5136" max="5136" width="4.54296875" style="397" customWidth="1"/>
    <col min="5137" max="5137" width="6" style="397" customWidth="1"/>
    <col min="5138" max="5138" width="4.7265625" style="397" customWidth="1"/>
    <col min="5139" max="5139" width="7" style="397" customWidth="1"/>
    <col min="5140" max="5140" width="6.1796875" style="397" customWidth="1"/>
    <col min="5141" max="5141" width="7.7265625" style="397" customWidth="1"/>
    <col min="5142" max="5376" width="8.81640625" style="397"/>
    <col min="5377" max="5377" width="71.7265625" style="397" customWidth="1"/>
    <col min="5378" max="5378" width="22.26953125" style="397" customWidth="1"/>
    <col min="5379" max="5379" width="9.26953125" style="397" customWidth="1"/>
    <col min="5380" max="5380" width="10.7265625" style="397" customWidth="1"/>
    <col min="5381" max="5381" width="12.54296875" style="397" customWidth="1"/>
    <col min="5382" max="5382" width="18.1796875" style="397" customWidth="1"/>
    <col min="5383" max="5383" width="10.453125" style="397" customWidth="1"/>
    <col min="5384" max="5384" width="16.453125" style="397" customWidth="1"/>
    <col min="5385" max="5385" width="14.26953125" style="397" customWidth="1"/>
    <col min="5386" max="5386" width="10.1796875" style="397" customWidth="1"/>
    <col min="5387" max="5387" width="1" style="397" customWidth="1"/>
    <col min="5388" max="5389" width="4.81640625" style="397" customWidth="1"/>
    <col min="5390" max="5390" width="6.54296875" style="397" customWidth="1"/>
    <col min="5391" max="5391" width="5.7265625" style="397" customWidth="1"/>
    <col min="5392" max="5392" width="4.54296875" style="397" customWidth="1"/>
    <col min="5393" max="5393" width="6" style="397" customWidth="1"/>
    <col min="5394" max="5394" width="4.7265625" style="397" customWidth="1"/>
    <col min="5395" max="5395" width="7" style="397" customWidth="1"/>
    <col min="5396" max="5396" width="6.1796875" style="397" customWidth="1"/>
    <col min="5397" max="5397" width="7.7265625" style="397" customWidth="1"/>
    <col min="5398" max="5632" width="8.81640625" style="397"/>
    <col min="5633" max="5633" width="71.7265625" style="397" customWidth="1"/>
    <col min="5634" max="5634" width="22.26953125" style="397" customWidth="1"/>
    <col min="5635" max="5635" width="9.26953125" style="397" customWidth="1"/>
    <col min="5636" max="5636" width="10.7265625" style="397" customWidth="1"/>
    <col min="5637" max="5637" width="12.54296875" style="397" customWidth="1"/>
    <col min="5638" max="5638" width="18.1796875" style="397" customWidth="1"/>
    <col min="5639" max="5639" width="10.453125" style="397" customWidth="1"/>
    <col min="5640" max="5640" width="16.453125" style="397" customWidth="1"/>
    <col min="5641" max="5641" width="14.26953125" style="397" customWidth="1"/>
    <col min="5642" max="5642" width="10.1796875" style="397" customWidth="1"/>
    <col min="5643" max="5643" width="1" style="397" customWidth="1"/>
    <col min="5644" max="5645" width="4.81640625" style="397" customWidth="1"/>
    <col min="5646" max="5646" width="6.54296875" style="397" customWidth="1"/>
    <col min="5647" max="5647" width="5.7265625" style="397" customWidth="1"/>
    <col min="5648" max="5648" width="4.54296875" style="397" customWidth="1"/>
    <col min="5649" max="5649" width="6" style="397" customWidth="1"/>
    <col min="5650" max="5650" width="4.7265625" style="397" customWidth="1"/>
    <col min="5651" max="5651" width="7" style="397" customWidth="1"/>
    <col min="5652" max="5652" width="6.1796875" style="397" customWidth="1"/>
    <col min="5653" max="5653" width="7.7265625" style="397" customWidth="1"/>
    <col min="5654" max="5888" width="8.81640625" style="397"/>
    <col min="5889" max="5889" width="71.7265625" style="397" customWidth="1"/>
    <col min="5890" max="5890" width="22.26953125" style="397" customWidth="1"/>
    <col min="5891" max="5891" width="9.26953125" style="397" customWidth="1"/>
    <col min="5892" max="5892" width="10.7265625" style="397" customWidth="1"/>
    <col min="5893" max="5893" width="12.54296875" style="397" customWidth="1"/>
    <col min="5894" max="5894" width="18.1796875" style="397" customWidth="1"/>
    <col min="5895" max="5895" width="10.453125" style="397" customWidth="1"/>
    <col min="5896" max="5896" width="16.453125" style="397" customWidth="1"/>
    <col min="5897" max="5897" width="14.26953125" style="397" customWidth="1"/>
    <col min="5898" max="5898" width="10.1796875" style="397" customWidth="1"/>
    <col min="5899" max="5899" width="1" style="397" customWidth="1"/>
    <col min="5900" max="5901" width="4.81640625" style="397" customWidth="1"/>
    <col min="5902" max="5902" width="6.54296875" style="397" customWidth="1"/>
    <col min="5903" max="5903" width="5.7265625" style="397" customWidth="1"/>
    <col min="5904" max="5904" width="4.54296875" style="397" customWidth="1"/>
    <col min="5905" max="5905" width="6" style="397" customWidth="1"/>
    <col min="5906" max="5906" width="4.7265625" style="397" customWidth="1"/>
    <col min="5907" max="5907" width="7" style="397" customWidth="1"/>
    <col min="5908" max="5908" width="6.1796875" style="397" customWidth="1"/>
    <col min="5909" max="5909" width="7.7265625" style="397" customWidth="1"/>
    <col min="5910" max="6144" width="8.81640625" style="397"/>
    <col min="6145" max="6145" width="71.7265625" style="397" customWidth="1"/>
    <col min="6146" max="6146" width="22.26953125" style="397" customWidth="1"/>
    <col min="6147" max="6147" width="9.26953125" style="397" customWidth="1"/>
    <col min="6148" max="6148" width="10.7265625" style="397" customWidth="1"/>
    <col min="6149" max="6149" width="12.54296875" style="397" customWidth="1"/>
    <col min="6150" max="6150" width="18.1796875" style="397" customWidth="1"/>
    <col min="6151" max="6151" width="10.453125" style="397" customWidth="1"/>
    <col min="6152" max="6152" width="16.453125" style="397" customWidth="1"/>
    <col min="6153" max="6153" width="14.26953125" style="397" customWidth="1"/>
    <col min="6154" max="6154" width="10.1796875" style="397" customWidth="1"/>
    <col min="6155" max="6155" width="1" style="397" customWidth="1"/>
    <col min="6156" max="6157" width="4.81640625" style="397" customWidth="1"/>
    <col min="6158" max="6158" width="6.54296875" style="397" customWidth="1"/>
    <col min="6159" max="6159" width="5.7265625" style="397" customWidth="1"/>
    <col min="6160" max="6160" width="4.54296875" style="397" customWidth="1"/>
    <col min="6161" max="6161" width="6" style="397" customWidth="1"/>
    <col min="6162" max="6162" width="4.7265625" style="397" customWidth="1"/>
    <col min="6163" max="6163" width="7" style="397" customWidth="1"/>
    <col min="6164" max="6164" width="6.1796875" style="397" customWidth="1"/>
    <col min="6165" max="6165" width="7.7265625" style="397" customWidth="1"/>
    <col min="6166" max="6400" width="8.81640625" style="397"/>
    <col min="6401" max="6401" width="71.7265625" style="397" customWidth="1"/>
    <col min="6402" max="6402" width="22.26953125" style="397" customWidth="1"/>
    <col min="6403" max="6403" width="9.26953125" style="397" customWidth="1"/>
    <col min="6404" max="6404" width="10.7265625" style="397" customWidth="1"/>
    <col min="6405" max="6405" width="12.54296875" style="397" customWidth="1"/>
    <col min="6406" max="6406" width="18.1796875" style="397" customWidth="1"/>
    <col min="6407" max="6407" width="10.453125" style="397" customWidth="1"/>
    <col min="6408" max="6408" width="16.453125" style="397" customWidth="1"/>
    <col min="6409" max="6409" width="14.26953125" style="397" customWidth="1"/>
    <col min="6410" max="6410" width="10.1796875" style="397" customWidth="1"/>
    <col min="6411" max="6411" width="1" style="397" customWidth="1"/>
    <col min="6412" max="6413" width="4.81640625" style="397" customWidth="1"/>
    <col min="6414" max="6414" width="6.54296875" style="397" customWidth="1"/>
    <col min="6415" max="6415" width="5.7265625" style="397" customWidth="1"/>
    <col min="6416" max="6416" width="4.54296875" style="397" customWidth="1"/>
    <col min="6417" max="6417" width="6" style="397" customWidth="1"/>
    <col min="6418" max="6418" width="4.7265625" style="397" customWidth="1"/>
    <col min="6419" max="6419" width="7" style="397" customWidth="1"/>
    <col min="6420" max="6420" width="6.1796875" style="397" customWidth="1"/>
    <col min="6421" max="6421" width="7.7265625" style="397" customWidth="1"/>
    <col min="6422" max="6656" width="8.81640625" style="397"/>
    <col min="6657" max="6657" width="71.7265625" style="397" customWidth="1"/>
    <col min="6658" max="6658" width="22.26953125" style="397" customWidth="1"/>
    <col min="6659" max="6659" width="9.26953125" style="397" customWidth="1"/>
    <col min="6660" max="6660" width="10.7265625" style="397" customWidth="1"/>
    <col min="6661" max="6661" width="12.54296875" style="397" customWidth="1"/>
    <col min="6662" max="6662" width="18.1796875" style="397" customWidth="1"/>
    <col min="6663" max="6663" width="10.453125" style="397" customWidth="1"/>
    <col min="6664" max="6664" width="16.453125" style="397" customWidth="1"/>
    <col min="6665" max="6665" width="14.26953125" style="397" customWidth="1"/>
    <col min="6666" max="6666" width="10.1796875" style="397" customWidth="1"/>
    <col min="6667" max="6667" width="1" style="397" customWidth="1"/>
    <col min="6668" max="6669" width="4.81640625" style="397" customWidth="1"/>
    <col min="6670" max="6670" width="6.54296875" style="397" customWidth="1"/>
    <col min="6671" max="6671" width="5.7265625" style="397" customWidth="1"/>
    <col min="6672" max="6672" width="4.54296875" style="397" customWidth="1"/>
    <col min="6673" max="6673" width="6" style="397" customWidth="1"/>
    <col min="6674" max="6674" width="4.7265625" style="397" customWidth="1"/>
    <col min="6675" max="6675" width="7" style="397" customWidth="1"/>
    <col min="6676" max="6676" width="6.1796875" style="397" customWidth="1"/>
    <col min="6677" max="6677" width="7.7265625" style="397" customWidth="1"/>
    <col min="6678" max="6912" width="8.81640625" style="397"/>
    <col min="6913" max="6913" width="71.7265625" style="397" customWidth="1"/>
    <col min="6914" max="6914" width="22.26953125" style="397" customWidth="1"/>
    <col min="6915" max="6915" width="9.26953125" style="397" customWidth="1"/>
    <col min="6916" max="6916" width="10.7265625" style="397" customWidth="1"/>
    <col min="6917" max="6917" width="12.54296875" style="397" customWidth="1"/>
    <col min="6918" max="6918" width="18.1796875" style="397" customWidth="1"/>
    <col min="6919" max="6919" width="10.453125" style="397" customWidth="1"/>
    <col min="6920" max="6920" width="16.453125" style="397" customWidth="1"/>
    <col min="6921" max="6921" width="14.26953125" style="397" customWidth="1"/>
    <col min="6922" max="6922" width="10.1796875" style="397" customWidth="1"/>
    <col min="6923" max="6923" width="1" style="397" customWidth="1"/>
    <col min="6924" max="6925" width="4.81640625" style="397" customWidth="1"/>
    <col min="6926" max="6926" width="6.54296875" style="397" customWidth="1"/>
    <col min="6927" max="6927" width="5.7265625" style="397" customWidth="1"/>
    <col min="6928" max="6928" width="4.54296875" style="397" customWidth="1"/>
    <col min="6929" max="6929" width="6" style="397" customWidth="1"/>
    <col min="6930" max="6930" width="4.7265625" style="397" customWidth="1"/>
    <col min="6931" max="6931" width="7" style="397" customWidth="1"/>
    <col min="6932" max="6932" width="6.1796875" style="397" customWidth="1"/>
    <col min="6933" max="6933" width="7.7265625" style="397" customWidth="1"/>
    <col min="6934" max="7168" width="8.81640625" style="397"/>
    <col min="7169" max="7169" width="71.7265625" style="397" customWidth="1"/>
    <col min="7170" max="7170" width="22.26953125" style="397" customWidth="1"/>
    <col min="7171" max="7171" width="9.26953125" style="397" customWidth="1"/>
    <col min="7172" max="7172" width="10.7265625" style="397" customWidth="1"/>
    <col min="7173" max="7173" width="12.54296875" style="397" customWidth="1"/>
    <col min="7174" max="7174" width="18.1796875" style="397" customWidth="1"/>
    <col min="7175" max="7175" width="10.453125" style="397" customWidth="1"/>
    <col min="7176" max="7176" width="16.453125" style="397" customWidth="1"/>
    <col min="7177" max="7177" width="14.26953125" style="397" customWidth="1"/>
    <col min="7178" max="7178" width="10.1796875" style="397" customWidth="1"/>
    <col min="7179" max="7179" width="1" style="397" customWidth="1"/>
    <col min="7180" max="7181" width="4.81640625" style="397" customWidth="1"/>
    <col min="7182" max="7182" width="6.54296875" style="397" customWidth="1"/>
    <col min="7183" max="7183" width="5.7265625" style="397" customWidth="1"/>
    <col min="7184" max="7184" width="4.54296875" style="397" customWidth="1"/>
    <col min="7185" max="7185" width="6" style="397" customWidth="1"/>
    <col min="7186" max="7186" width="4.7265625" style="397" customWidth="1"/>
    <col min="7187" max="7187" width="7" style="397" customWidth="1"/>
    <col min="7188" max="7188" width="6.1796875" style="397" customWidth="1"/>
    <col min="7189" max="7189" width="7.7265625" style="397" customWidth="1"/>
    <col min="7190" max="7424" width="8.81640625" style="397"/>
    <col min="7425" max="7425" width="71.7265625" style="397" customWidth="1"/>
    <col min="7426" max="7426" width="22.26953125" style="397" customWidth="1"/>
    <col min="7427" max="7427" width="9.26953125" style="397" customWidth="1"/>
    <col min="7428" max="7428" width="10.7265625" style="397" customWidth="1"/>
    <col min="7429" max="7429" width="12.54296875" style="397" customWidth="1"/>
    <col min="7430" max="7430" width="18.1796875" style="397" customWidth="1"/>
    <col min="7431" max="7431" width="10.453125" style="397" customWidth="1"/>
    <col min="7432" max="7432" width="16.453125" style="397" customWidth="1"/>
    <col min="7433" max="7433" width="14.26953125" style="397" customWidth="1"/>
    <col min="7434" max="7434" width="10.1796875" style="397" customWidth="1"/>
    <col min="7435" max="7435" width="1" style="397" customWidth="1"/>
    <col min="7436" max="7437" width="4.81640625" style="397" customWidth="1"/>
    <col min="7438" max="7438" width="6.54296875" style="397" customWidth="1"/>
    <col min="7439" max="7439" width="5.7265625" style="397" customWidth="1"/>
    <col min="7440" max="7440" width="4.54296875" style="397" customWidth="1"/>
    <col min="7441" max="7441" width="6" style="397" customWidth="1"/>
    <col min="7442" max="7442" width="4.7265625" style="397" customWidth="1"/>
    <col min="7443" max="7443" width="7" style="397" customWidth="1"/>
    <col min="7444" max="7444" width="6.1796875" style="397" customWidth="1"/>
    <col min="7445" max="7445" width="7.7265625" style="397" customWidth="1"/>
    <col min="7446" max="7680" width="8.81640625" style="397"/>
    <col min="7681" max="7681" width="71.7265625" style="397" customWidth="1"/>
    <col min="7682" max="7682" width="22.26953125" style="397" customWidth="1"/>
    <col min="7683" max="7683" width="9.26953125" style="397" customWidth="1"/>
    <col min="7684" max="7684" width="10.7265625" style="397" customWidth="1"/>
    <col min="7685" max="7685" width="12.54296875" style="397" customWidth="1"/>
    <col min="7686" max="7686" width="18.1796875" style="397" customWidth="1"/>
    <col min="7687" max="7687" width="10.453125" style="397" customWidth="1"/>
    <col min="7688" max="7688" width="16.453125" style="397" customWidth="1"/>
    <col min="7689" max="7689" width="14.26953125" style="397" customWidth="1"/>
    <col min="7690" max="7690" width="10.1796875" style="397" customWidth="1"/>
    <col min="7691" max="7691" width="1" style="397" customWidth="1"/>
    <col min="7692" max="7693" width="4.81640625" style="397" customWidth="1"/>
    <col min="7694" max="7694" width="6.54296875" style="397" customWidth="1"/>
    <col min="7695" max="7695" width="5.7265625" style="397" customWidth="1"/>
    <col min="7696" max="7696" width="4.54296875" style="397" customWidth="1"/>
    <col min="7697" max="7697" width="6" style="397" customWidth="1"/>
    <col min="7698" max="7698" width="4.7265625" style="397" customWidth="1"/>
    <col min="7699" max="7699" width="7" style="397" customWidth="1"/>
    <col min="7700" max="7700" width="6.1796875" style="397" customWidth="1"/>
    <col min="7701" max="7701" width="7.7265625" style="397" customWidth="1"/>
    <col min="7702" max="7936" width="8.81640625" style="397"/>
    <col min="7937" max="7937" width="71.7265625" style="397" customWidth="1"/>
    <col min="7938" max="7938" width="22.26953125" style="397" customWidth="1"/>
    <col min="7939" max="7939" width="9.26953125" style="397" customWidth="1"/>
    <col min="7940" max="7940" width="10.7265625" style="397" customWidth="1"/>
    <col min="7941" max="7941" width="12.54296875" style="397" customWidth="1"/>
    <col min="7942" max="7942" width="18.1796875" style="397" customWidth="1"/>
    <col min="7943" max="7943" width="10.453125" style="397" customWidth="1"/>
    <col min="7944" max="7944" width="16.453125" style="397" customWidth="1"/>
    <col min="7945" max="7945" width="14.26953125" style="397" customWidth="1"/>
    <col min="7946" max="7946" width="10.1796875" style="397" customWidth="1"/>
    <col min="7947" max="7947" width="1" style="397" customWidth="1"/>
    <col min="7948" max="7949" width="4.81640625" style="397" customWidth="1"/>
    <col min="7950" max="7950" width="6.54296875" style="397" customWidth="1"/>
    <col min="7951" max="7951" width="5.7265625" style="397" customWidth="1"/>
    <col min="7952" max="7952" width="4.54296875" style="397" customWidth="1"/>
    <col min="7953" max="7953" width="6" style="397" customWidth="1"/>
    <col min="7954" max="7954" width="4.7265625" style="397" customWidth="1"/>
    <col min="7955" max="7955" width="7" style="397" customWidth="1"/>
    <col min="7956" max="7956" width="6.1796875" style="397" customWidth="1"/>
    <col min="7957" max="7957" width="7.7265625" style="397" customWidth="1"/>
    <col min="7958" max="8192" width="8.81640625" style="397"/>
    <col min="8193" max="8193" width="71.7265625" style="397" customWidth="1"/>
    <col min="8194" max="8194" width="22.26953125" style="397" customWidth="1"/>
    <col min="8195" max="8195" width="9.26953125" style="397" customWidth="1"/>
    <col min="8196" max="8196" width="10.7265625" style="397" customWidth="1"/>
    <col min="8197" max="8197" width="12.54296875" style="397" customWidth="1"/>
    <col min="8198" max="8198" width="18.1796875" style="397" customWidth="1"/>
    <col min="8199" max="8199" width="10.453125" style="397" customWidth="1"/>
    <col min="8200" max="8200" width="16.453125" style="397" customWidth="1"/>
    <col min="8201" max="8201" width="14.26953125" style="397" customWidth="1"/>
    <col min="8202" max="8202" width="10.1796875" style="397" customWidth="1"/>
    <col min="8203" max="8203" width="1" style="397" customWidth="1"/>
    <col min="8204" max="8205" width="4.81640625" style="397" customWidth="1"/>
    <col min="8206" max="8206" width="6.54296875" style="397" customWidth="1"/>
    <col min="8207" max="8207" width="5.7265625" style="397" customWidth="1"/>
    <col min="8208" max="8208" width="4.54296875" style="397" customWidth="1"/>
    <col min="8209" max="8209" width="6" style="397" customWidth="1"/>
    <col min="8210" max="8210" width="4.7265625" style="397" customWidth="1"/>
    <col min="8211" max="8211" width="7" style="397" customWidth="1"/>
    <col min="8212" max="8212" width="6.1796875" style="397" customWidth="1"/>
    <col min="8213" max="8213" width="7.7265625" style="397" customWidth="1"/>
    <col min="8214" max="8448" width="8.81640625" style="397"/>
    <col min="8449" max="8449" width="71.7265625" style="397" customWidth="1"/>
    <col min="8450" max="8450" width="22.26953125" style="397" customWidth="1"/>
    <col min="8451" max="8451" width="9.26953125" style="397" customWidth="1"/>
    <col min="8452" max="8452" width="10.7265625" style="397" customWidth="1"/>
    <col min="8453" max="8453" width="12.54296875" style="397" customWidth="1"/>
    <col min="8454" max="8454" width="18.1796875" style="397" customWidth="1"/>
    <col min="8455" max="8455" width="10.453125" style="397" customWidth="1"/>
    <col min="8456" max="8456" width="16.453125" style="397" customWidth="1"/>
    <col min="8457" max="8457" width="14.26953125" style="397" customWidth="1"/>
    <col min="8458" max="8458" width="10.1796875" style="397" customWidth="1"/>
    <col min="8459" max="8459" width="1" style="397" customWidth="1"/>
    <col min="8460" max="8461" width="4.81640625" style="397" customWidth="1"/>
    <col min="8462" max="8462" width="6.54296875" style="397" customWidth="1"/>
    <col min="8463" max="8463" width="5.7265625" style="397" customWidth="1"/>
    <col min="8464" max="8464" width="4.54296875" style="397" customWidth="1"/>
    <col min="8465" max="8465" width="6" style="397" customWidth="1"/>
    <col min="8466" max="8466" width="4.7265625" style="397" customWidth="1"/>
    <col min="8467" max="8467" width="7" style="397" customWidth="1"/>
    <col min="8468" max="8468" width="6.1796875" style="397" customWidth="1"/>
    <col min="8469" max="8469" width="7.7265625" style="397" customWidth="1"/>
    <col min="8470" max="8704" width="8.81640625" style="397"/>
    <col min="8705" max="8705" width="71.7265625" style="397" customWidth="1"/>
    <col min="8706" max="8706" width="22.26953125" style="397" customWidth="1"/>
    <col min="8707" max="8707" width="9.26953125" style="397" customWidth="1"/>
    <col min="8708" max="8708" width="10.7265625" style="397" customWidth="1"/>
    <col min="8709" max="8709" width="12.54296875" style="397" customWidth="1"/>
    <col min="8710" max="8710" width="18.1796875" style="397" customWidth="1"/>
    <col min="8711" max="8711" width="10.453125" style="397" customWidth="1"/>
    <col min="8712" max="8712" width="16.453125" style="397" customWidth="1"/>
    <col min="8713" max="8713" width="14.26953125" style="397" customWidth="1"/>
    <col min="8714" max="8714" width="10.1796875" style="397" customWidth="1"/>
    <col min="8715" max="8715" width="1" style="397" customWidth="1"/>
    <col min="8716" max="8717" width="4.81640625" style="397" customWidth="1"/>
    <col min="8718" max="8718" width="6.54296875" style="397" customWidth="1"/>
    <col min="8719" max="8719" width="5.7265625" style="397" customWidth="1"/>
    <col min="8720" max="8720" width="4.54296875" style="397" customWidth="1"/>
    <col min="8721" max="8721" width="6" style="397" customWidth="1"/>
    <col min="8722" max="8722" width="4.7265625" style="397" customWidth="1"/>
    <col min="8723" max="8723" width="7" style="397" customWidth="1"/>
    <col min="8724" max="8724" width="6.1796875" style="397" customWidth="1"/>
    <col min="8725" max="8725" width="7.7265625" style="397" customWidth="1"/>
    <col min="8726" max="8960" width="8.81640625" style="397"/>
    <col min="8961" max="8961" width="71.7265625" style="397" customWidth="1"/>
    <col min="8962" max="8962" width="22.26953125" style="397" customWidth="1"/>
    <col min="8963" max="8963" width="9.26953125" style="397" customWidth="1"/>
    <col min="8964" max="8964" width="10.7265625" style="397" customWidth="1"/>
    <col min="8965" max="8965" width="12.54296875" style="397" customWidth="1"/>
    <col min="8966" max="8966" width="18.1796875" style="397" customWidth="1"/>
    <col min="8967" max="8967" width="10.453125" style="397" customWidth="1"/>
    <col min="8968" max="8968" width="16.453125" style="397" customWidth="1"/>
    <col min="8969" max="8969" width="14.26953125" style="397" customWidth="1"/>
    <col min="8970" max="8970" width="10.1796875" style="397" customWidth="1"/>
    <col min="8971" max="8971" width="1" style="397" customWidth="1"/>
    <col min="8972" max="8973" width="4.81640625" style="397" customWidth="1"/>
    <col min="8974" max="8974" width="6.54296875" style="397" customWidth="1"/>
    <col min="8975" max="8975" width="5.7265625" style="397" customWidth="1"/>
    <col min="8976" max="8976" width="4.54296875" style="397" customWidth="1"/>
    <col min="8977" max="8977" width="6" style="397" customWidth="1"/>
    <col min="8978" max="8978" width="4.7265625" style="397" customWidth="1"/>
    <col min="8979" max="8979" width="7" style="397" customWidth="1"/>
    <col min="8980" max="8980" width="6.1796875" style="397" customWidth="1"/>
    <col min="8981" max="8981" width="7.7265625" style="397" customWidth="1"/>
    <col min="8982" max="9216" width="8.81640625" style="397"/>
    <col min="9217" max="9217" width="71.7265625" style="397" customWidth="1"/>
    <col min="9218" max="9218" width="22.26953125" style="397" customWidth="1"/>
    <col min="9219" max="9219" width="9.26953125" style="397" customWidth="1"/>
    <col min="9220" max="9220" width="10.7265625" style="397" customWidth="1"/>
    <col min="9221" max="9221" width="12.54296875" style="397" customWidth="1"/>
    <col min="9222" max="9222" width="18.1796875" style="397" customWidth="1"/>
    <col min="9223" max="9223" width="10.453125" style="397" customWidth="1"/>
    <col min="9224" max="9224" width="16.453125" style="397" customWidth="1"/>
    <col min="9225" max="9225" width="14.26953125" style="397" customWidth="1"/>
    <col min="9226" max="9226" width="10.1796875" style="397" customWidth="1"/>
    <col min="9227" max="9227" width="1" style="397" customWidth="1"/>
    <col min="9228" max="9229" width="4.81640625" style="397" customWidth="1"/>
    <col min="9230" max="9230" width="6.54296875" style="397" customWidth="1"/>
    <col min="9231" max="9231" width="5.7265625" style="397" customWidth="1"/>
    <col min="9232" max="9232" width="4.54296875" style="397" customWidth="1"/>
    <col min="9233" max="9233" width="6" style="397" customWidth="1"/>
    <col min="9234" max="9234" width="4.7265625" style="397" customWidth="1"/>
    <col min="9235" max="9235" width="7" style="397" customWidth="1"/>
    <col min="9236" max="9236" width="6.1796875" style="397" customWidth="1"/>
    <col min="9237" max="9237" width="7.7265625" style="397" customWidth="1"/>
    <col min="9238" max="9472" width="8.81640625" style="397"/>
    <col min="9473" max="9473" width="71.7265625" style="397" customWidth="1"/>
    <col min="9474" max="9474" width="22.26953125" style="397" customWidth="1"/>
    <col min="9475" max="9475" width="9.26953125" style="397" customWidth="1"/>
    <col min="9476" max="9476" width="10.7265625" style="397" customWidth="1"/>
    <col min="9477" max="9477" width="12.54296875" style="397" customWidth="1"/>
    <col min="9478" max="9478" width="18.1796875" style="397" customWidth="1"/>
    <col min="9479" max="9479" width="10.453125" style="397" customWidth="1"/>
    <col min="9480" max="9480" width="16.453125" style="397" customWidth="1"/>
    <col min="9481" max="9481" width="14.26953125" style="397" customWidth="1"/>
    <col min="9482" max="9482" width="10.1796875" style="397" customWidth="1"/>
    <col min="9483" max="9483" width="1" style="397" customWidth="1"/>
    <col min="9484" max="9485" width="4.81640625" style="397" customWidth="1"/>
    <col min="9486" max="9486" width="6.54296875" style="397" customWidth="1"/>
    <col min="9487" max="9487" width="5.7265625" style="397" customWidth="1"/>
    <col min="9488" max="9488" width="4.54296875" style="397" customWidth="1"/>
    <col min="9489" max="9489" width="6" style="397" customWidth="1"/>
    <col min="9490" max="9490" width="4.7265625" style="397" customWidth="1"/>
    <col min="9491" max="9491" width="7" style="397" customWidth="1"/>
    <col min="9492" max="9492" width="6.1796875" style="397" customWidth="1"/>
    <col min="9493" max="9493" width="7.7265625" style="397" customWidth="1"/>
    <col min="9494" max="9728" width="8.81640625" style="397"/>
    <col min="9729" max="9729" width="71.7265625" style="397" customWidth="1"/>
    <col min="9730" max="9730" width="22.26953125" style="397" customWidth="1"/>
    <col min="9731" max="9731" width="9.26953125" style="397" customWidth="1"/>
    <col min="9732" max="9732" width="10.7265625" style="397" customWidth="1"/>
    <col min="9733" max="9733" width="12.54296875" style="397" customWidth="1"/>
    <col min="9734" max="9734" width="18.1796875" style="397" customWidth="1"/>
    <col min="9735" max="9735" width="10.453125" style="397" customWidth="1"/>
    <col min="9736" max="9736" width="16.453125" style="397" customWidth="1"/>
    <col min="9737" max="9737" width="14.26953125" style="397" customWidth="1"/>
    <col min="9738" max="9738" width="10.1796875" style="397" customWidth="1"/>
    <col min="9739" max="9739" width="1" style="397" customWidth="1"/>
    <col min="9740" max="9741" width="4.81640625" style="397" customWidth="1"/>
    <col min="9742" max="9742" width="6.54296875" style="397" customWidth="1"/>
    <col min="9743" max="9743" width="5.7265625" style="397" customWidth="1"/>
    <col min="9744" max="9744" width="4.54296875" style="397" customWidth="1"/>
    <col min="9745" max="9745" width="6" style="397" customWidth="1"/>
    <col min="9746" max="9746" width="4.7265625" style="397" customWidth="1"/>
    <col min="9747" max="9747" width="7" style="397" customWidth="1"/>
    <col min="9748" max="9748" width="6.1796875" style="397" customWidth="1"/>
    <col min="9749" max="9749" width="7.7265625" style="397" customWidth="1"/>
    <col min="9750" max="9984" width="8.81640625" style="397"/>
    <col min="9985" max="9985" width="71.7265625" style="397" customWidth="1"/>
    <col min="9986" max="9986" width="22.26953125" style="397" customWidth="1"/>
    <col min="9987" max="9987" width="9.26953125" style="397" customWidth="1"/>
    <col min="9988" max="9988" width="10.7265625" style="397" customWidth="1"/>
    <col min="9989" max="9989" width="12.54296875" style="397" customWidth="1"/>
    <col min="9990" max="9990" width="18.1796875" style="397" customWidth="1"/>
    <col min="9991" max="9991" width="10.453125" style="397" customWidth="1"/>
    <col min="9992" max="9992" width="16.453125" style="397" customWidth="1"/>
    <col min="9993" max="9993" width="14.26953125" style="397" customWidth="1"/>
    <col min="9994" max="9994" width="10.1796875" style="397" customWidth="1"/>
    <col min="9995" max="9995" width="1" style="397" customWidth="1"/>
    <col min="9996" max="9997" width="4.81640625" style="397" customWidth="1"/>
    <col min="9998" max="9998" width="6.54296875" style="397" customWidth="1"/>
    <col min="9999" max="9999" width="5.7265625" style="397" customWidth="1"/>
    <col min="10000" max="10000" width="4.54296875" style="397" customWidth="1"/>
    <col min="10001" max="10001" width="6" style="397" customWidth="1"/>
    <col min="10002" max="10002" width="4.7265625" style="397" customWidth="1"/>
    <col min="10003" max="10003" width="7" style="397" customWidth="1"/>
    <col min="10004" max="10004" width="6.1796875" style="397" customWidth="1"/>
    <col min="10005" max="10005" width="7.7265625" style="397" customWidth="1"/>
    <col min="10006" max="10240" width="8.81640625" style="397"/>
    <col min="10241" max="10241" width="71.7265625" style="397" customWidth="1"/>
    <col min="10242" max="10242" width="22.26953125" style="397" customWidth="1"/>
    <col min="10243" max="10243" width="9.26953125" style="397" customWidth="1"/>
    <col min="10244" max="10244" width="10.7265625" style="397" customWidth="1"/>
    <col min="10245" max="10245" width="12.54296875" style="397" customWidth="1"/>
    <col min="10246" max="10246" width="18.1796875" style="397" customWidth="1"/>
    <col min="10247" max="10247" width="10.453125" style="397" customWidth="1"/>
    <col min="10248" max="10248" width="16.453125" style="397" customWidth="1"/>
    <col min="10249" max="10249" width="14.26953125" style="397" customWidth="1"/>
    <col min="10250" max="10250" width="10.1796875" style="397" customWidth="1"/>
    <col min="10251" max="10251" width="1" style="397" customWidth="1"/>
    <col min="10252" max="10253" width="4.81640625" style="397" customWidth="1"/>
    <col min="10254" max="10254" width="6.54296875" style="397" customWidth="1"/>
    <col min="10255" max="10255" width="5.7265625" style="397" customWidth="1"/>
    <col min="10256" max="10256" width="4.54296875" style="397" customWidth="1"/>
    <col min="10257" max="10257" width="6" style="397" customWidth="1"/>
    <col min="10258" max="10258" width="4.7265625" style="397" customWidth="1"/>
    <col min="10259" max="10259" width="7" style="397" customWidth="1"/>
    <col min="10260" max="10260" width="6.1796875" style="397" customWidth="1"/>
    <col min="10261" max="10261" width="7.7265625" style="397" customWidth="1"/>
    <col min="10262" max="10496" width="8.81640625" style="397"/>
    <col min="10497" max="10497" width="71.7265625" style="397" customWidth="1"/>
    <col min="10498" max="10498" width="22.26953125" style="397" customWidth="1"/>
    <col min="10499" max="10499" width="9.26953125" style="397" customWidth="1"/>
    <col min="10500" max="10500" width="10.7265625" style="397" customWidth="1"/>
    <col min="10501" max="10501" width="12.54296875" style="397" customWidth="1"/>
    <col min="10502" max="10502" width="18.1796875" style="397" customWidth="1"/>
    <col min="10503" max="10503" width="10.453125" style="397" customWidth="1"/>
    <col min="10504" max="10504" width="16.453125" style="397" customWidth="1"/>
    <col min="10505" max="10505" width="14.26953125" style="397" customWidth="1"/>
    <col min="10506" max="10506" width="10.1796875" style="397" customWidth="1"/>
    <col min="10507" max="10507" width="1" style="397" customWidth="1"/>
    <col min="10508" max="10509" width="4.81640625" style="397" customWidth="1"/>
    <col min="10510" max="10510" width="6.54296875" style="397" customWidth="1"/>
    <col min="10511" max="10511" width="5.7265625" style="397" customWidth="1"/>
    <col min="10512" max="10512" width="4.54296875" style="397" customWidth="1"/>
    <col min="10513" max="10513" width="6" style="397" customWidth="1"/>
    <col min="10514" max="10514" width="4.7265625" style="397" customWidth="1"/>
    <col min="10515" max="10515" width="7" style="397" customWidth="1"/>
    <col min="10516" max="10516" width="6.1796875" style="397" customWidth="1"/>
    <col min="10517" max="10517" width="7.7265625" style="397" customWidth="1"/>
    <col min="10518" max="10752" width="8.81640625" style="397"/>
    <col min="10753" max="10753" width="71.7265625" style="397" customWidth="1"/>
    <col min="10754" max="10754" width="22.26953125" style="397" customWidth="1"/>
    <col min="10755" max="10755" width="9.26953125" style="397" customWidth="1"/>
    <col min="10756" max="10756" width="10.7265625" style="397" customWidth="1"/>
    <col min="10757" max="10757" width="12.54296875" style="397" customWidth="1"/>
    <col min="10758" max="10758" width="18.1796875" style="397" customWidth="1"/>
    <col min="10759" max="10759" width="10.453125" style="397" customWidth="1"/>
    <col min="10760" max="10760" width="16.453125" style="397" customWidth="1"/>
    <col min="10761" max="10761" width="14.26953125" style="397" customWidth="1"/>
    <col min="10762" max="10762" width="10.1796875" style="397" customWidth="1"/>
    <col min="10763" max="10763" width="1" style="397" customWidth="1"/>
    <col min="10764" max="10765" width="4.81640625" style="397" customWidth="1"/>
    <col min="10766" max="10766" width="6.54296875" style="397" customWidth="1"/>
    <col min="10767" max="10767" width="5.7265625" style="397" customWidth="1"/>
    <col min="10768" max="10768" width="4.54296875" style="397" customWidth="1"/>
    <col min="10769" max="10769" width="6" style="397" customWidth="1"/>
    <col min="10770" max="10770" width="4.7265625" style="397" customWidth="1"/>
    <col min="10771" max="10771" width="7" style="397" customWidth="1"/>
    <col min="10772" max="10772" width="6.1796875" style="397" customWidth="1"/>
    <col min="10773" max="10773" width="7.7265625" style="397" customWidth="1"/>
    <col min="10774" max="11008" width="8.81640625" style="397"/>
    <col min="11009" max="11009" width="71.7265625" style="397" customWidth="1"/>
    <col min="11010" max="11010" width="22.26953125" style="397" customWidth="1"/>
    <col min="11011" max="11011" width="9.26953125" style="397" customWidth="1"/>
    <col min="11012" max="11012" width="10.7265625" style="397" customWidth="1"/>
    <col min="11013" max="11013" width="12.54296875" style="397" customWidth="1"/>
    <col min="11014" max="11014" width="18.1796875" style="397" customWidth="1"/>
    <col min="11015" max="11015" width="10.453125" style="397" customWidth="1"/>
    <col min="11016" max="11016" width="16.453125" style="397" customWidth="1"/>
    <col min="11017" max="11017" width="14.26953125" style="397" customWidth="1"/>
    <col min="11018" max="11018" width="10.1796875" style="397" customWidth="1"/>
    <col min="11019" max="11019" width="1" style="397" customWidth="1"/>
    <col min="11020" max="11021" width="4.81640625" style="397" customWidth="1"/>
    <col min="11022" max="11022" width="6.54296875" style="397" customWidth="1"/>
    <col min="11023" max="11023" width="5.7265625" style="397" customWidth="1"/>
    <col min="11024" max="11024" width="4.54296875" style="397" customWidth="1"/>
    <col min="11025" max="11025" width="6" style="397" customWidth="1"/>
    <col min="11026" max="11026" width="4.7265625" style="397" customWidth="1"/>
    <col min="11027" max="11027" width="7" style="397" customWidth="1"/>
    <col min="11028" max="11028" width="6.1796875" style="397" customWidth="1"/>
    <col min="11029" max="11029" width="7.7265625" style="397" customWidth="1"/>
    <col min="11030" max="11264" width="8.81640625" style="397"/>
    <col min="11265" max="11265" width="71.7265625" style="397" customWidth="1"/>
    <col min="11266" max="11266" width="22.26953125" style="397" customWidth="1"/>
    <col min="11267" max="11267" width="9.26953125" style="397" customWidth="1"/>
    <col min="11268" max="11268" width="10.7265625" style="397" customWidth="1"/>
    <col min="11269" max="11269" width="12.54296875" style="397" customWidth="1"/>
    <col min="11270" max="11270" width="18.1796875" style="397" customWidth="1"/>
    <col min="11271" max="11271" width="10.453125" style="397" customWidth="1"/>
    <col min="11272" max="11272" width="16.453125" style="397" customWidth="1"/>
    <col min="11273" max="11273" width="14.26953125" style="397" customWidth="1"/>
    <col min="11274" max="11274" width="10.1796875" style="397" customWidth="1"/>
    <col min="11275" max="11275" width="1" style="397" customWidth="1"/>
    <col min="11276" max="11277" width="4.81640625" style="397" customWidth="1"/>
    <col min="11278" max="11278" width="6.54296875" style="397" customWidth="1"/>
    <col min="11279" max="11279" width="5.7265625" style="397" customWidth="1"/>
    <col min="11280" max="11280" width="4.54296875" style="397" customWidth="1"/>
    <col min="11281" max="11281" width="6" style="397" customWidth="1"/>
    <col min="11282" max="11282" width="4.7265625" style="397" customWidth="1"/>
    <col min="11283" max="11283" width="7" style="397" customWidth="1"/>
    <col min="11284" max="11284" width="6.1796875" style="397" customWidth="1"/>
    <col min="11285" max="11285" width="7.7265625" style="397" customWidth="1"/>
    <col min="11286" max="11520" width="8.81640625" style="397"/>
    <col min="11521" max="11521" width="71.7265625" style="397" customWidth="1"/>
    <col min="11522" max="11522" width="22.26953125" style="397" customWidth="1"/>
    <col min="11523" max="11523" width="9.26953125" style="397" customWidth="1"/>
    <col min="11524" max="11524" width="10.7265625" style="397" customWidth="1"/>
    <col min="11525" max="11525" width="12.54296875" style="397" customWidth="1"/>
    <col min="11526" max="11526" width="18.1796875" style="397" customWidth="1"/>
    <col min="11527" max="11527" width="10.453125" style="397" customWidth="1"/>
    <col min="11528" max="11528" width="16.453125" style="397" customWidth="1"/>
    <col min="11529" max="11529" width="14.26953125" style="397" customWidth="1"/>
    <col min="11530" max="11530" width="10.1796875" style="397" customWidth="1"/>
    <col min="11531" max="11531" width="1" style="397" customWidth="1"/>
    <col min="11532" max="11533" width="4.81640625" style="397" customWidth="1"/>
    <col min="11534" max="11534" width="6.54296875" style="397" customWidth="1"/>
    <col min="11535" max="11535" width="5.7265625" style="397" customWidth="1"/>
    <col min="11536" max="11536" width="4.54296875" style="397" customWidth="1"/>
    <col min="11537" max="11537" width="6" style="397" customWidth="1"/>
    <col min="11538" max="11538" width="4.7265625" style="397" customWidth="1"/>
    <col min="11539" max="11539" width="7" style="397" customWidth="1"/>
    <col min="11540" max="11540" width="6.1796875" style="397" customWidth="1"/>
    <col min="11541" max="11541" width="7.7265625" style="397" customWidth="1"/>
    <col min="11542" max="11776" width="8.81640625" style="397"/>
    <col min="11777" max="11777" width="71.7265625" style="397" customWidth="1"/>
    <col min="11778" max="11778" width="22.26953125" style="397" customWidth="1"/>
    <col min="11779" max="11779" width="9.26953125" style="397" customWidth="1"/>
    <col min="11780" max="11780" width="10.7265625" style="397" customWidth="1"/>
    <col min="11781" max="11781" width="12.54296875" style="397" customWidth="1"/>
    <col min="11782" max="11782" width="18.1796875" style="397" customWidth="1"/>
    <col min="11783" max="11783" width="10.453125" style="397" customWidth="1"/>
    <col min="11784" max="11784" width="16.453125" style="397" customWidth="1"/>
    <col min="11785" max="11785" width="14.26953125" style="397" customWidth="1"/>
    <col min="11786" max="11786" width="10.1796875" style="397" customWidth="1"/>
    <col min="11787" max="11787" width="1" style="397" customWidth="1"/>
    <col min="11788" max="11789" width="4.81640625" style="397" customWidth="1"/>
    <col min="11790" max="11790" width="6.54296875" style="397" customWidth="1"/>
    <col min="11791" max="11791" width="5.7265625" style="397" customWidth="1"/>
    <col min="11792" max="11792" width="4.54296875" style="397" customWidth="1"/>
    <col min="11793" max="11793" width="6" style="397" customWidth="1"/>
    <col min="11794" max="11794" width="4.7265625" style="397" customWidth="1"/>
    <col min="11795" max="11795" width="7" style="397" customWidth="1"/>
    <col min="11796" max="11796" width="6.1796875" style="397" customWidth="1"/>
    <col min="11797" max="11797" width="7.7265625" style="397" customWidth="1"/>
    <col min="11798" max="12032" width="8.81640625" style="397"/>
    <col min="12033" max="12033" width="71.7265625" style="397" customWidth="1"/>
    <col min="12034" max="12034" width="22.26953125" style="397" customWidth="1"/>
    <col min="12035" max="12035" width="9.26953125" style="397" customWidth="1"/>
    <col min="12036" max="12036" width="10.7265625" style="397" customWidth="1"/>
    <col min="12037" max="12037" width="12.54296875" style="397" customWidth="1"/>
    <col min="12038" max="12038" width="18.1796875" style="397" customWidth="1"/>
    <col min="12039" max="12039" width="10.453125" style="397" customWidth="1"/>
    <col min="12040" max="12040" width="16.453125" style="397" customWidth="1"/>
    <col min="12041" max="12041" width="14.26953125" style="397" customWidth="1"/>
    <col min="12042" max="12042" width="10.1796875" style="397" customWidth="1"/>
    <col min="12043" max="12043" width="1" style="397" customWidth="1"/>
    <col min="12044" max="12045" width="4.81640625" style="397" customWidth="1"/>
    <col min="12046" max="12046" width="6.54296875" style="397" customWidth="1"/>
    <col min="12047" max="12047" width="5.7265625" style="397" customWidth="1"/>
    <col min="12048" max="12048" width="4.54296875" style="397" customWidth="1"/>
    <col min="12049" max="12049" width="6" style="397" customWidth="1"/>
    <col min="12050" max="12050" width="4.7265625" style="397" customWidth="1"/>
    <col min="12051" max="12051" width="7" style="397" customWidth="1"/>
    <col min="12052" max="12052" width="6.1796875" style="397" customWidth="1"/>
    <col min="12053" max="12053" width="7.7265625" style="397" customWidth="1"/>
    <col min="12054" max="12288" width="8.81640625" style="397"/>
    <col min="12289" max="12289" width="71.7265625" style="397" customWidth="1"/>
    <col min="12290" max="12290" width="22.26953125" style="397" customWidth="1"/>
    <col min="12291" max="12291" width="9.26953125" style="397" customWidth="1"/>
    <col min="12292" max="12292" width="10.7265625" style="397" customWidth="1"/>
    <col min="12293" max="12293" width="12.54296875" style="397" customWidth="1"/>
    <col min="12294" max="12294" width="18.1796875" style="397" customWidth="1"/>
    <col min="12295" max="12295" width="10.453125" style="397" customWidth="1"/>
    <col min="12296" max="12296" width="16.453125" style="397" customWidth="1"/>
    <col min="12297" max="12297" width="14.26953125" style="397" customWidth="1"/>
    <col min="12298" max="12298" width="10.1796875" style="397" customWidth="1"/>
    <col min="12299" max="12299" width="1" style="397" customWidth="1"/>
    <col min="12300" max="12301" width="4.81640625" style="397" customWidth="1"/>
    <col min="12302" max="12302" width="6.54296875" style="397" customWidth="1"/>
    <col min="12303" max="12303" width="5.7265625" style="397" customWidth="1"/>
    <col min="12304" max="12304" width="4.54296875" style="397" customWidth="1"/>
    <col min="12305" max="12305" width="6" style="397" customWidth="1"/>
    <col min="12306" max="12306" width="4.7265625" style="397" customWidth="1"/>
    <col min="12307" max="12307" width="7" style="397" customWidth="1"/>
    <col min="12308" max="12308" width="6.1796875" style="397" customWidth="1"/>
    <col min="12309" max="12309" width="7.7265625" style="397" customWidth="1"/>
    <col min="12310" max="12544" width="8.81640625" style="397"/>
    <col min="12545" max="12545" width="71.7265625" style="397" customWidth="1"/>
    <col min="12546" max="12546" width="22.26953125" style="397" customWidth="1"/>
    <col min="12547" max="12547" width="9.26953125" style="397" customWidth="1"/>
    <col min="12548" max="12548" width="10.7265625" style="397" customWidth="1"/>
    <col min="12549" max="12549" width="12.54296875" style="397" customWidth="1"/>
    <col min="12550" max="12550" width="18.1796875" style="397" customWidth="1"/>
    <col min="12551" max="12551" width="10.453125" style="397" customWidth="1"/>
    <col min="12552" max="12552" width="16.453125" style="397" customWidth="1"/>
    <col min="12553" max="12553" width="14.26953125" style="397" customWidth="1"/>
    <col min="12554" max="12554" width="10.1796875" style="397" customWidth="1"/>
    <col min="12555" max="12555" width="1" style="397" customWidth="1"/>
    <col min="12556" max="12557" width="4.81640625" style="397" customWidth="1"/>
    <col min="12558" max="12558" width="6.54296875" style="397" customWidth="1"/>
    <col min="12559" max="12559" width="5.7265625" style="397" customWidth="1"/>
    <col min="12560" max="12560" width="4.54296875" style="397" customWidth="1"/>
    <col min="12561" max="12561" width="6" style="397" customWidth="1"/>
    <col min="12562" max="12562" width="4.7265625" style="397" customWidth="1"/>
    <col min="12563" max="12563" width="7" style="397" customWidth="1"/>
    <col min="12564" max="12564" width="6.1796875" style="397" customWidth="1"/>
    <col min="12565" max="12565" width="7.7265625" style="397" customWidth="1"/>
    <col min="12566" max="12800" width="8.81640625" style="397"/>
    <col min="12801" max="12801" width="71.7265625" style="397" customWidth="1"/>
    <col min="12802" max="12802" width="22.26953125" style="397" customWidth="1"/>
    <col min="12803" max="12803" width="9.26953125" style="397" customWidth="1"/>
    <col min="12804" max="12804" width="10.7265625" style="397" customWidth="1"/>
    <col min="12805" max="12805" width="12.54296875" style="397" customWidth="1"/>
    <col min="12806" max="12806" width="18.1796875" style="397" customWidth="1"/>
    <col min="12807" max="12807" width="10.453125" style="397" customWidth="1"/>
    <col min="12808" max="12808" width="16.453125" style="397" customWidth="1"/>
    <col min="12809" max="12809" width="14.26953125" style="397" customWidth="1"/>
    <col min="12810" max="12810" width="10.1796875" style="397" customWidth="1"/>
    <col min="12811" max="12811" width="1" style="397" customWidth="1"/>
    <col min="12812" max="12813" width="4.81640625" style="397" customWidth="1"/>
    <col min="12814" max="12814" width="6.54296875" style="397" customWidth="1"/>
    <col min="12815" max="12815" width="5.7265625" style="397" customWidth="1"/>
    <col min="12816" max="12816" width="4.54296875" style="397" customWidth="1"/>
    <col min="12817" max="12817" width="6" style="397" customWidth="1"/>
    <col min="12818" max="12818" width="4.7265625" style="397" customWidth="1"/>
    <col min="12819" max="12819" width="7" style="397" customWidth="1"/>
    <col min="12820" max="12820" width="6.1796875" style="397" customWidth="1"/>
    <col min="12821" max="12821" width="7.7265625" style="397" customWidth="1"/>
    <col min="12822" max="13056" width="8.81640625" style="397"/>
    <col min="13057" max="13057" width="71.7265625" style="397" customWidth="1"/>
    <col min="13058" max="13058" width="22.26953125" style="397" customWidth="1"/>
    <col min="13059" max="13059" width="9.26953125" style="397" customWidth="1"/>
    <col min="13060" max="13060" width="10.7265625" style="397" customWidth="1"/>
    <col min="13061" max="13061" width="12.54296875" style="397" customWidth="1"/>
    <col min="13062" max="13062" width="18.1796875" style="397" customWidth="1"/>
    <col min="13063" max="13063" width="10.453125" style="397" customWidth="1"/>
    <col min="13064" max="13064" width="16.453125" style="397" customWidth="1"/>
    <col min="13065" max="13065" width="14.26953125" style="397" customWidth="1"/>
    <col min="13066" max="13066" width="10.1796875" style="397" customWidth="1"/>
    <col min="13067" max="13067" width="1" style="397" customWidth="1"/>
    <col min="13068" max="13069" width="4.81640625" style="397" customWidth="1"/>
    <col min="13070" max="13070" width="6.54296875" style="397" customWidth="1"/>
    <col min="13071" max="13071" width="5.7265625" style="397" customWidth="1"/>
    <col min="13072" max="13072" width="4.54296875" style="397" customWidth="1"/>
    <col min="13073" max="13073" width="6" style="397" customWidth="1"/>
    <col min="13074" max="13074" width="4.7265625" style="397" customWidth="1"/>
    <col min="13075" max="13075" width="7" style="397" customWidth="1"/>
    <col min="13076" max="13076" width="6.1796875" style="397" customWidth="1"/>
    <col min="13077" max="13077" width="7.7265625" style="397" customWidth="1"/>
    <col min="13078" max="13312" width="8.81640625" style="397"/>
    <col min="13313" max="13313" width="71.7265625" style="397" customWidth="1"/>
    <col min="13314" max="13314" width="22.26953125" style="397" customWidth="1"/>
    <col min="13315" max="13315" width="9.26953125" style="397" customWidth="1"/>
    <col min="13316" max="13316" width="10.7265625" style="397" customWidth="1"/>
    <col min="13317" max="13317" width="12.54296875" style="397" customWidth="1"/>
    <col min="13318" max="13318" width="18.1796875" style="397" customWidth="1"/>
    <col min="13319" max="13319" width="10.453125" style="397" customWidth="1"/>
    <col min="13320" max="13320" width="16.453125" style="397" customWidth="1"/>
    <col min="13321" max="13321" width="14.26953125" style="397" customWidth="1"/>
    <col min="13322" max="13322" width="10.1796875" style="397" customWidth="1"/>
    <col min="13323" max="13323" width="1" style="397" customWidth="1"/>
    <col min="13324" max="13325" width="4.81640625" style="397" customWidth="1"/>
    <col min="13326" max="13326" width="6.54296875" style="397" customWidth="1"/>
    <col min="13327" max="13327" width="5.7265625" style="397" customWidth="1"/>
    <col min="13328" max="13328" width="4.54296875" style="397" customWidth="1"/>
    <col min="13329" max="13329" width="6" style="397" customWidth="1"/>
    <col min="13330" max="13330" width="4.7265625" style="397" customWidth="1"/>
    <col min="13331" max="13331" width="7" style="397" customWidth="1"/>
    <col min="13332" max="13332" width="6.1796875" style="397" customWidth="1"/>
    <col min="13333" max="13333" width="7.7265625" style="397" customWidth="1"/>
    <col min="13334" max="13568" width="8.81640625" style="397"/>
    <col min="13569" max="13569" width="71.7265625" style="397" customWidth="1"/>
    <col min="13570" max="13570" width="22.26953125" style="397" customWidth="1"/>
    <col min="13571" max="13571" width="9.26953125" style="397" customWidth="1"/>
    <col min="13572" max="13572" width="10.7265625" style="397" customWidth="1"/>
    <col min="13573" max="13573" width="12.54296875" style="397" customWidth="1"/>
    <col min="13574" max="13574" width="18.1796875" style="397" customWidth="1"/>
    <col min="13575" max="13575" width="10.453125" style="397" customWidth="1"/>
    <col min="13576" max="13576" width="16.453125" style="397" customWidth="1"/>
    <col min="13577" max="13577" width="14.26953125" style="397" customWidth="1"/>
    <col min="13578" max="13578" width="10.1796875" style="397" customWidth="1"/>
    <col min="13579" max="13579" width="1" style="397" customWidth="1"/>
    <col min="13580" max="13581" width="4.81640625" style="397" customWidth="1"/>
    <col min="13582" max="13582" width="6.54296875" style="397" customWidth="1"/>
    <col min="13583" max="13583" width="5.7265625" style="397" customWidth="1"/>
    <col min="13584" max="13584" width="4.54296875" style="397" customWidth="1"/>
    <col min="13585" max="13585" width="6" style="397" customWidth="1"/>
    <col min="13586" max="13586" width="4.7265625" style="397" customWidth="1"/>
    <col min="13587" max="13587" width="7" style="397" customWidth="1"/>
    <col min="13588" max="13588" width="6.1796875" style="397" customWidth="1"/>
    <col min="13589" max="13589" width="7.7265625" style="397" customWidth="1"/>
    <col min="13590" max="13824" width="8.81640625" style="397"/>
    <col min="13825" max="13825" width="71.7265625" style="397" customWidth="1"/>
    <col min="13826" max="13826" width="22.26953125" style="397" customWidth="1"/>
    <col min="13827" max="13827" width="9.26953125" style="397" customWidth="1"/>
    <col min="13828" max="13828" width="10.7265625" style="397" customWidth="1"/>
    <col min="13829" max="13829" width="12.54296875" style="397" customWidth="1"/>
    <col min="13830" max="13830" width="18.1796875" style="397" customWidth="1"/>
    <col min="13831" max="13831" width="10.453125" style="397" customWidth="1"/>
    <col min="13832" max="13832" width="16.453125" style="397" customWidth="1"/>
    <col min="13833" max="13833" width="14.26953125" style="397" customWidth="1"/>
    <col min="13834" max="13834" width="10.1796875" style="397" customWidth="1"/>
    <col min="13835" max="13835" width="1" style="397" customWidth="1"/>
    <col min="13836" max="13837" width="4.81640625" style="397" customWidth="1"/>
    <col min="13838" max="13838" width="6.54296875" style="397" customWidth="1"/>
    <col min="13839" max="13839" width="5.7265625" style="397" customWidth="1"/>
    <col min="13840" max="13840" width="4.54296875" style="397" customWidth="1"/>
    <col min="13841" max="13841" width="6" style="397" customWidth="1"/>
    <col min="13842" max="13842" width="4.7265625" style="397" customWidth="1"/>
    <col min="13843" max="13843" width="7" style="397" customWidth="1"/>
    <col min="13844" max="13844" width="6.1796875" style="397" customWidth="1"/>
    <col min="13845" max="13845" width="7.7265625" style="397" customWidth="1"/>
    <col min="13846" max="14080" width="8.81640625" style="397"/>
    <col min="14081" max="14081" width="71.7265625" style="397" customWidth="1"/>
    <col min="14082" max="14082" width="22.26953125" style="397" customWidth="1"/>
    <col min="14083" max="14083" width="9.26953125" style="397" customWidth="1"/>
    <col min="14084" max="14084" width="10.7265625" style="397" customWidth="1"/>
    <col min="14085" max="14085" width="12.54296875" style="397" customWidth="1"/>
    <col min="14086" max="14086" width="18.1796875" style="397" customWidth="1"/>
    <col min="14087" max="14087" width="10.453125" style="397" customWidth="1"/>
    <col min="14088" max="14088" width="16.453125" style="397" customWidth="1"/>
    <col min="14089" max="14089" width="14.26953125" style="397" customWidth="1"/>
    <col min="14090" max="14090" width="10.1796875" style="397" customWidth="1"/>
    <col min="14091" max="14091" width="1" style="397" customWidth="1"/>
    <col min="14092" max="14093" width="4.81640625" style="397" customWidth="1"/>
    <col min="14094" max="14094" width="6.54296875" style="397" customWidth="1"/>
    <col min="14095" max="14095" width="5.7265625" style="397" customWidth="1"/>
    <col min="14096" max="14096" width="4.54296875" style="397" customWidth="1"/>
    <col min="14097" max="14097" width="6" style="397" customWidth="1"/>
    <col min="14098" max="14098" width="4.7265625" style="397" customWidth="1"/>
    <col min="14099" max="14099" width="7" style="397" customWidth="1"/>
    <col min="14100" max="14100" width="6.1796875" style="397" customWidth="1"/>
    <col min="14101" max="14101" width="7.7265625" style="397" customWidth="1"/>
    <col min="14102" max="14336" width="8.81640625" style="397"/>
    <col min="14337" max="14337" width="71.7265625" style="397" customWidth="1"/>
    <col min="14338" max="14338" width="22.26953125" style="397" customWidth="1"/>
    <col min="14339" max="14339" width="9.26953125" style="397" customWidth="1"/>
    <col min="14340" max="14340" width="10.7265625" style="397" customWidth="1"/>
    <col min="14341" max="14341" width="12.54296875" style="397" customWidth="1"/>
    <col min="14342" max="14342" width="18.1796875" style="397" customWidth="1"/>
    <col min="14343" max="14343" width="10.453125" style="397" customWidth="1"/>
    <col min="14344" max="14344" width="16.453125" style="397" customWidth="1"/>
    <col min="14345" max="14345" width="14.26953125" style="397" customWidth="1"/>
    <col min="14346" max="14346" width="10.1796875" style="397" customWidth="1"/>
    <col min="14347" max="14347" width="1" style="397" customWidth="1"/>
    <col min="14348" max="14349" width="4.81640625" style="397" customWidth="1"/>
    <col min="14350" max="14350" width="6.54296875" style="397" customWidth="1"/>
    <col min="14351" max="14351" width="5.7265625" style="397" customWidth="1"/>
    <col min="14352" max="14352" width="4.54296875" style="397" customWidth="1"/>
    <col min="14353" max="14353" width="6" style="397" customWidth="1"/>
    <col min="14354" max="14354" width="4.7265625" style="397" customWidth="1"/>
    <col min="14355" max="14355" width="7" style="397" customWidth="1"/>
    <col min="14356" max="14356" width="6.1796875" style="397" customWidth="1"/>
    <col min="14357" max="14357" width="7.7265625" style="397" customWidth="1"/>
    <col min="14358" max="14592" width="8.81640625" style="397"/>
    <col min="14593" max="14593" width="71.7265625" style="397" customWidth="1"/>
    <col min="14594" max="14594" width="22.26953125" style="397" customWidth="1"/>
    <col min="14595" max="14595" width="9.26953125" style="397" customWidth="1"/>
    <col min="14596" max="14596" width="10.7265625" style="397" customWidth="1"/>
    <col min="14597" max="14597" width="12.54296875" style="397" customWidth="1"/>
    <col min="14598" max="14598" width="18.1796875" style="397" customWidth="1"/>
    <col min="14599" max="14599" width="10.453125" style="397" customWidth="1"/>
    <col min="14600" max="14600" width="16.453125" style="397" customWidth="1"/>
    <col min="14601" max="14601" width="14.26953125" style="397" customWidth="1"/>
    <col min="14602" max="14602" width="10.1796875" style="397" customWidth="1"/>
    <col min="14603" max="14603" width="1" style="397" customWidth="1"/>
    <col min="14604" max="14605" width="4.81640625" style="397" customWidth="1"/>
    <col min="14606" max="14606" width="6.54296875" style="397" customWidth="1"/>
    <col min="14607" max="14607" width="5.7265625" style="397" customWidth="1"/>
    <col min="14608" max="14608" width="4.54296875" style="397" customWidth="1"/>
    <col min="14609" max="14609" width="6" style="397" customWidth="1"/>
    <col min="14610" max="14610" width="4.7265625" style="397" customWidth="1"/>
    <col min="14611" max="14611" width="7" style="397" customWidth="1"/>
    <col min="14612" max="14612" width="6.1796875" style="397" customWidth="1"/>
    <col min="14613" max="14613" width="7.7265625" style="397" customWidth="1"/>
    <col min="14614" max="14848" width="8.81640625" style="397"/>
    <col min="14849" max="14849" width="71.7265625" style="397" customWidth="1"/>
    <col min="14850" max="14850" width="22.26953125" style="397" customWidth="1"/>
    <col min="14851" max="14851" width="9.26953125" style="397" customWidth="1"/>
    <col min="14852" max="14852" width="10.7265625" style="397" customWidth="1"/>
    <col min="14853" max="14853" width="12.54296875" style="397" customWidth="1"/>
    <col min="14854" max="14854" width="18.1796875" style="397" customWidth="1"/>
    <col min="14855" max="14855" width="10.453125" style="397" customWidth="1"/>
    <col min="14856" max="14856" width="16.453125" style="397" customWidth="1"/>
    <col min="14857" max="14857" width="14.26953125" style="397" customWidth="1"/>
    <col min="14858" max="14858" width="10.1796875" style="397" customWidth="1"/>
    <col min="14859" max="14859" width="1" style="397" customWidth="1"/>
    <col min="14860" max="14861" width="4.81640625" style="397" customWidth="1"/>
    <col min="14862" max="14862" width="6.54296875" style="397" customWidth="1"/>
    <col min="14863" max="14863" width="5.7265625" style="397" customWidth="1"/>
    <col min="14864" max="14864" width="4.54296875" style="397" customWidth="1"/>
    <col min="14865" max="14865" width="6" style="397" customWidth="1"/>
    <col min="14866" max="14866" width="4.7265625" style="397" customWidth="1"/>
    <col min="14867" max="14867" width="7" style="397" customWidth="1"/>
    <col min="14868" max="14868" width="6.1796875" style="397" customWidth="1"/>
    <col min="14869" max="14869" width="7.7265625" style="397" customWidth="1"/>
    <col min="14870" max="15104" width="8.81640625" style="397"/>
    <col min="15105" max="15105" width="71.7265625" style="397" customWidth="1"/>
    <col min="15106" max="15106" width="22.26953125" style="397" customWidth="1"/>
    <col min="15107" max="15107" width="9.26953125" style="397" customWidth="1"/>
    <col min="15108" max="15108" width="10.7265625" style="397" customWidth="1"/>
    <col min="15109" max="15109" width="12.54296875" style="397" customWidth="1"/>
    <col min="15110" max="15110" width="18.1796875" style="397" customWidth="1"/>
    <col min="15111" max="15111" width="10.453125" style="397" customWidth="1"/>
    <col min="15112" max="15112" width="16.453125" style="397" customWidth="1"/>
    <col min="15113" max="15113" width="14.26953125" style="397" customWidth="1"/>
    <col min="15114" max="15114" width="10.1796875" style="397" customWidth="1"/>
    <col min="15115" max="15115" width="1" style="397" customWidth="1"/>
    <col min="15116" max="15117" width="4.81640625" style="397" customWidth="1"/>
    <col min="15118" max="15118" width="6.54296875" style="397" customWidth="1"/>
    <col min="15119" max="15119" width="5.7265625" style="397" customWidth="1"/>
    <col min="15120" max="15120" width="4.54296875" style="397" customWidth="1"/>
    <col min="15121" max="15121" width="6" style="397" customWidth="1"/>
    <col min="15122" max="15122" width="4.7265625" style="397" customWidth="1"/>
    <col min="15123" max="15123" width="7" style="397" customWidth="1"/>
    <col min="15124" max="15124" width="6.1796875" style="397" customWidth="1"/>
    <col min="15125" max="15125" width="7.7265625" style="397" customWidth="1"/>
    <col min="15126" max="15360" width="8.81640625" style="397"/>
    <col min="15361" max="15361" width="71.7265625" style="397" customWidth="1"/>
    <col min="15362" max="15362" width="22.26953125" style="397" customWidth="1"/>
    <col min="15363" max="15363" width="9.26953125" style="397" customWidth="1"/>
    <col min="15364" max="15364" width="10.7265625" style="397" customWidth="1"/>
    <col min="15365" max="15365" width="12.54296875" style="397" customWidth="1"/>
    <col min="15366" max="15366" width="18.1796875" style="397" customWidth="1"/>
    <col min="15367" max="15367" width="10.453125" style="397" customWidth="1"/>
    <col min="15368" max="15368" width="16.453125" style="397" customWidth="1"/>
    <col min="15369" max="15369" width="14.26953125" style="397" customWidth="1"/>
    <col min="15370" max="15370" width="10.1796875" style="397" customWidth="1"/>
    <col min="15371" max="15371" width="1" style="397" customWidth="1"/>
    <col min="15372" max="15373" width="4.81640625" style="397" customWidth="1"/>
    <col min="15374" max="15374" width="6.54296875" style="397" customWidth="1"/>
    <col min="15375" max="15375" width="5.7265625" style="397" customWidth="1"/>
    <col min="15376" max="15376" width="4.54296875" style="397" customWidth="1"/>
    <col min="15377" max="15377" width="6" style="397" customWidth="1"/>
    <col min="15378" max="15378" width="4.7265625" style="397" customWidth="1"/>
    <col min="15379" max="15379" width="7" style="397" customWidth="1"/>
    <col min="15380" max="15380" width="6.1796875" style="397" customWidth="1"/>
    <col min="15381" max="15381" width="7.7265625" style="397" customWidth="1"/>
    <col min="15382" max="15616" width="8.81640625" style="397"/>
    <col min="15617" max="15617" width="71.7265625" style="397" customWidth="1"/>
    <col min="15618" max="15618" width="22.26953125" style="397" customWidth="1"/>
    <col min="15619" max="15619" width="9.26953125" style="397" customWidth="1"/>
    <col min="15620" max="15620" width="10.7265625" style="397" customWidth="1"/>
    <col min="15621" max="15621" width="12.54296875" style="397" customWidth="1"/>
    <col min="15622" max="15622" width="18.1796875" style="397" customWidth="1"/>
    <col min="15623" max="15623" width="10.453125" style="397" customWidth="1"/>
    <col min="15624" max="15624" width="16.453125" style="397" customWidth="1"/>
    <col min="15625" max="15625" width="14.26953125" style="397" customWidth="1"/>
    <col min="15626" max="15626" width="10.1796875" style="397" customWidth="1"/>
    <col min="15627" max="15627" width="1" style="397" customWidth="1"/>
    <col min="15628" max="15629" width="4.81640625" style="397" customWidth="1"/>
    <col min="15630" max="15630" width="6.54296875" style="397" customWidth="1"/>
    <col min="15631" max="15631" width="5.7265625" style="397" customWidth="1"/>
    <col min="15632" max="15632" width="4.54296875" style="397" customWidth="1"/>
    <col min="15633" max="15633" width="6" style="397" customWidth="1"/>
    <col min="15634" max="15634" width="4.7265625" style="397" customWidth="1"/>
    <col min="15635" max="15635" width="7" style="397" customWidth="1"/>
    <col min="15636" max="15636" width="6.1796875" style="397" customWidth="1"/>
    <col min="15637" max="15637" width="7.7265625" style="397" customWidth="1"/>
    <col min="15638" max="15872" width="8.81640625" style="397"/>
    <col min="15873" max="15873" width="71.7265625" style="397" customWidth="1"/>
    <col min="15874" max="15874" width="22.26953125" style="397" customWidth="1"/>
    <col min="15875" max="15875" width="9.26953125" style="397" customWidth="1"/>
    <col min="15876" max="15876" width="10.7265625" style="397" customWidth="1"/>
    <col min="15877" max="15877" width="12.54296875" style="397" customWidth="1"/>
    <col min="15878" max="15878" width="18.1796875" style="397" customWidth="1"/>
    <col min="15879" max="15879" width="10.453125" style="397" customWidth="1"/>
    <col min="15880" max="15880" width="16.453125" style="397" customWidth="1"/>
    <col min="15881" max="15881" width="14.26953125" style="397" customWidth="1"/>
    <col min="15882" max="15882" width="10.1796875" style="397" customWidth="1"/>
    <col min="15883" max="15883" width="1" style="397" customWidth="1"/>
    <col min="15884" max="15885" width="4.81640625" style="397" customWidth="1"/>
    <col min="15886" max="15886" width="6.54296875" style="397" customWidth="1"/>
    <col min="15887" max="15887" width="5.7265625" style="397" customWidth="1"/>
    <col min="15888" max="15888" width="4.54296875" style="397" customWidth="1"/>
    <col min="15889" max="15889" width="6" style="397" customWidth="1"/>
    <col min="15890" max="15890" width="4.7265625" style="397" customWidth="1"/>
    <col min="15891" max="15891" width="7" style="397" customWidth="1"/>
    <col min="15892" max="15892" width="6.1796875" style="397" customWidth="1"/>
    <col min="15893" max="15893" width="7.7265625" style="397" customWidth="1"/>
    <col min="15894" max="16128" width="8.81640625" style="397"/>
    <col min="16129" max="16129" width="71.7265625" style="397" customWidth="1"/>
    <col min="16130" max="16130" width="22.26953125" style="397" customWidth="1"/>
    <col min="16131" max="16131" width="9.26953125" style="397" customWidth="1"/>
    <col min="16132" max="16132" width="10.7265625" style="397" customWidth="1"/>
    <col min="16133" max="16133" width="12.54296875" style="397" customWidth="1"/>
    <col min="16134" max="16134" width="18.1796875" style="397" customWidth="1"/>
    <col min="16135" max="16135" width="10.453125" style="397" customWidth="1"/>
    <col min="16136" max="16136" width="16.453125" style="397" customWidth="1"/>
    <col min="16137" max="16137" width="14.26953125" style="397" customWidth="1"/>
    <col min="16138" max="16138" width="10.1796875" style="397" customWidth="1"/>
    <col min="16139" max="16139" width="1" style="397" customWidth="1"/>
    <col min="16140" max="16141" width="4.81640625" style="397" customWidth="1"/>
    <col min="16142" max="16142" width="6.54296875" style="397" customWidth="1"/>
    <col min="16143" max="16143" width="5.7265625" style="397" customWidth="1"/>
    <col min="16144" max="16144" width="4.54296875" style="397" customWidth="1"/>
    <col min="16145" max="16145" width="6" style="397" customWidth="1"/>
    <col min="16146" max="16146" width="4.7265625" style="397" customWidth="1"/>
    <col min="16147" max="16147" width="7" style="397" customWidth="1"/>
    <col min="16148" max="16148" width="6.1796875" style="397" customWidth="1"/>
    <col min="16149" max="16149" width="7.7265625" style="397" customWidth="1"/>
    <col min="16150" max="16384" width="8.81640625" style="397"/>
  </cols>
  <sheetData>
    <row r="1" spans="1:60" ht="73.5" customHeight="1" x14ac:dyDescent="0.35">
      <c r="A1" s="1656" t="s">
        <v>1105</v>
      </c>
      <c r="B1" s="1657"/>
      <c r="C1" s="1657"/>
      <c r="D1" s="1657"/>
      <c r="E1" s="1657"/>
      <c r="F1" s="1657"/>
      <c r="G1" s="1657"/>
      <c r="H1" s="1657"/>
      <c r="I1" s="1657"/>
      <c r="J1" s="1657"/>
      <c r="K1" s="396"/>
    </row>
    <row r="2" spans="1:60" ht="17.5" x14ac:dyDescent="0.35">
      <c r="A2" s="398"/>
      <c r="B2" s="399"/>
      <c r="C2" s="399"/>
      <c r="D2" s="399"/>
      <c r="E2" s="399"/>
      <c r="F2" s="399"/>
      <c r="G2" s="399"/>
      <c r="H2" s="399"/>
      <c r="I2" s="399"/>
      <c r="J2" s="399"/>
      <c r="K2" s="396"/>
    </row>
    <row r="3" spans="1:60" ht="15" x14ac:dyDescent="0.35">
      <c r="A3" s="1658" t="s">
        <v>1106</v>
      </c>
      <c r="B3" s="1655"/>
      <c r="C3" s="1655"/>
      <c r="D3" s="1655"/>
      <c r="E3" s="1655"/>
      <c r="F3" s="1655"/>
      <c r="G3" s="1655"/>
      <c r="H3" s="1655"/>
      <c r="I3" s="1655"/>
      <c r="J3" s="1655"/>
      <c r="K3" s="400"/>
    </row>
    <row r="4" spans="1:60" ht="15" x14ac:dyDescent="0.35">
      <c r="A4" s="1658" t="s">
        <v>1107</v>
      </c>
      <c r="B4" s="1655"/>
      <c r="C4" s="1655"/>
      <c r="D4" s="1655"/>
      <c r="E4" s="1655"/>
      <c r="F4" s="1655"/>
      <c r="G4" s="1655"/>
      <c r="H4" s="1655"/>
      <c r="I4" s="1655"/>
      <c r="J4" s="1655"/>
      <c r="K4" s="400"/>
    </row>
    <row r="5" spans="1:60" ht="15" x14ac:dyDescent="0.35">
      <c r="A5" s="1658" t="s">
        <v>1278</v>
      </c>
      <c r="B5" s="1655"/>
      <c r="C5" s="1655"/>
      <c r="D5" s="1655"/>
      <c r="E5" s="1655"/>
      <c r="F5" s="1655"/>
      <c r="G5" s="1655"/>
      <c r="H5" s="1655"/>
      <c r="I5" s="1655"/>
      <c r="J5" s="1655"/>
      <c r="K5" s="400"/>
    </row>
    <row r="6" spans="1:60" ht="15" x14ac:dyDescent="0.35">
      <c r="A6" s="1654" t="s">
        <v>1279</v>
      </c>
      <c r="B6" s="1655"/>
      <c r="C6" s="1655"/>
      <c r="D6" s="1655"/>
      <c r="E6" s="1655"/>
      <c r="F6" s="1655"/>
      <c r="G6" s="1655"/>
      <c r="H6" s="1655"/>
      <c r="I6" s="1655"/>
      <c r="J6" s="1655"/>
      <c r="K6" s="400"/>
    </row>
    <row r="7" spans="1:60" ht="15" x14ac:dyDescent="0.35">
      <c r="A7" s="1654" t="s">
        <v>1343</v>
      </c>
      <c r="B7" s="1655"/>
      <c r="C7" s="1655"/>
      <c r="D7" s="1655"/>
      <c r="E7" s="1655"/>
      <c r="F7" s="1655"/>
      <c r="G7" s="1655"/>
      <c r="H7" s="1655"/>
      <c r="I7" s="1655"/>
      <c r="J7" s="1655"/>
      <c r="K7" s="400"/>
    </row>
    <row r="8" spans="1:60" s="752" customFormat="1" ht="18.75" customHeight="1" x14ac:dyDescent="0.35">
      <c r="A8" s="791" t="s">
        <v>1111</v>
      </c>
      <c r="B8" s="749"/>
      <c r="C8" s="749"/>
      <c r="D8" s="749"/>
      <c r="E8" s="749"/>
      <c r="F8" s="749"/>
      <c r="G8" s="749"/>
      <c r="H8" s="749"/>
      <c r="I8" s="749"/>
      <c r="J8" s="750"/>
      <c r="K8" s="751"/>
      <c r="L8" s="1712"/>
      <c r="M8" s="1711"/>
      <c r="N8" s="1711"/>
      <c r="O8" s="1711"/>
      <c r="P8" s="1710"/>
      <c r="Q8" s="1711"/>
      <c r="R8" s="1711"/>
      <c r="S8" s="1711"/>
      <c r="T8" s="1710"/>
      <c r="U8" s="1711"/>
      <c r="V8" s="1711"/>
      <c r="W8" s="1711"/>
      <c r="X8" s="1710"/>
      <c r="Y8" s="1711"/>
      <c r="Z8" s="1711"/>
      <c r="AA8" s="1711"/>
      <c r="AB8" s="1710"/>
      <c r="AC8" s="1711"/>
      <c r="AD8" s="1711"/>
      <c r="AE8" s="1711"/>
      <c r="AF8" s="1710"/>
      <c r="AG8" s="1711"/>
      <c r="AH8" s="1711"/>
      <c r="AI8" s="1711"/>
      <c r="AJ8" s="1710"/>
      <c r="AK8" s="1711"/>
      <c r="AL8" s="1711"/>
      <c r="AM8" s="1711"/>
      <c r="AN8" s="1710"/>
      <c r="AO8" s="1711"/>
      <c r="AP8" s="1711"/>
      <c r="AQ8" s="1711"/>
      <c r="AR8" s="1710"/>
      <c r="AS8" s="1711"/>
      <c r="AT8" s="1711"/>
      <c r="AU8" s="1711"/>
      <c r="AV8" s="1710"/>
      <c r="AW8" s="1711"/>
      <c r="AX8" s="1711"/>
      <c r="AY8" s="1711"/>
      <c r="AZ8" s="1710"/>
      <c r="BA8" s="1711"/>
      <c r="BB8" s="1711"/>
      <c r="BC8" s="1711"/>
      <c r="BD8" s="1710"/>
      <c r="BE8" s="1711"/>
      <c r="BF8" s="1711"/>
      <c r="BG8" s="1711"/>
    </row>
    <row r="9" spans="1:60" s="414" customFormat="1" ht="61.15" customHeight="1" x14ac:dyDescent="0.35">
      <c r="A9" s="405" t="s">
        <v>1112</v>
      </c>
      <c r="B9" s="406" t="s">
        <v>1113</v>
      </c>
      <c r="C9" s="407" t="s">
        <v>1114</v>
      </c>
      <c r="D9" s="406" t="s">
        <v>1115</v>
      </c>
      <c r="E9" s="406" t="s">
        <v>1116</v>
      </c>
      <c r="F9" s="408" t="s">
        <v>1117</v>
      </c>
      <c r="G9" s="408" t="s">
        <v>1118</v>
      </c>
      <c r="H9" s="406" t="s">
        <v>1119</v>
      </c>
      <c r="I9" s="406" t="s">
        <v>1120</v>
      </c>
      <c r="J9" s="406" t="s">
        <v>1121</v>
      </c>
      <c r="K9" s="409"/>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2"/>
      <c r="AY9" s="792"/>
      <c r="AZ9" s="792"/>
      <c r="BA9" s="792"/>
      <c r="BB9" s="792"/>
      <c r="BC9" s="792"/>
      <c r="BD9" s="792"/>
      <c r="BE9" s="792"/>
      <c r="BF9" s="792"/>
      <c r="BG9" s="792"/>
    </row>
    <row r="10" spans="1:60" s="414" customFormat="1" ht="18" x14ac:dyDescent="0.35">
      <c r="A10" s="793"/>
      <c r="B10" s="794"/>
      <c r="C10" s="795"/>
      <c r="D10" s="794"/>
      <c r="E10" s="794"/>
      <c r="F10" s="796"/>
      <c r="G10" s="796"/>
      <c r="H10" s="794"/>
      <c r="I10" s="794"/>
      <c r="J10" s="794"/>
      <c r="K10" s="757"/>
      <c r="L10" s="1660">
        <v>43118</v>
      </c>
      <c r="M10" s="1709"/>
      <c r="N10" s="1709"/>
      <c r="O10" s="1709"/>
      <c r="P10" s="1707">
        <v>43132</v>
      </c>
      <c r="Q10" s="1708"/>
      <c r="R10" s="1708"/>
      <c r="S10" s="1708"/>
      <c r="T10" s="1660">
        <v>43160</v>
      </c>
      <c r="U10" s="1709"/>
      <c r="V10" s="1709"/>
      <c r="W10" s="1709"/>
      <c r="X10" s="1707">
        <v>43191</v>
      </c>
      <c r="Y10" s="1708"/>
      <c r="Z10" s="1708"/>
      <c r="AA10" s="1708"/>
      <c r="AB10" s="1660">
        <v>43221</v>
      </c>
      <c r="AC10" s="1709"/>
      <c r="AD10" s="1709"/>
      <c r="AE10" s="1709"/>
      <c r="AF10" s="1707">
        <v>43252</v>
      </c>
      <c r="AG10" s="1708"/>
      <c r="AH10" s="1708"/>
      <c r="AI10" s="1708"/>
      <c r="AJ10" s="1660">
        <v>43282</v>
      </c>
      <c r="AK10" s="1709"/>
      <c r="AL10" s="1709"/>
      <c r="AM10" s="1709"/>
      <c r="AN10" s="1707">
        <v>43313</v>
      </c>
      <c r="AO10" s="1708"/>
      <c r="AP10" s="1708"/>
      <c r="AQ10" s="1708"/>
      <c r="AR10" s="1660">
        <v>43344</v>
      </c>
      <c r="AS10" s="1709"/>
      <c r="AT10" s="1709"/>
      <c r="AU10" s="1709"/>
      <c r="AV10" s="1707">
        <v>43374</v>
      </c>
      <c r="AW10" s="1708"/>
      <c r="AX10" s="1708"/>
      <c r="AY10" s="1708"/>
      <c r="AZ10" s="1660">
        <v>43405</v>
      </c>
      <c r="BA10" s="1709"/>
      <c r="BB10" s="1709"/>
      <c r="BC10" s="1709"/>
      <c r="BD10" s="1707">
        <v>43435</v>
      </c>
      <c r="BE10" s="1708"/>
      <c r="BF10" s="1708"/>
      <c r="BG10" s="1708"/>
    </row>
    <row r="11" spans="1:60" s="414" customFormat="1" ht="12" thickBot="1" x14ac:dyDescent="0.4">
      <c r="A11" s="793"/>
      <c r="B11" s="794"/>
      <c r="C11" s="795"/>
      <c r="D11" s="794"/>
      <c r="E11" s="794"/>
      <c r="F11" s="796"/>
      <c r="G11" s="796"/>
      <c r="H11" s="794"/>
      <c r="I11" s="794"/>
      <c r="J11" s="794"/>
      <c r="K11" s="757"/>
      <c r="L11" s="421" t="s">
        <v>1123</v>
      </c>
      <c r="M11" s="421" t="s">
        <v>1124</v>
      </c>
      <c r="N11" s="421" t="s">
        <v>1125</v>
      </c>
      <c r="O11" s="421" t="s">
        <v>1126</v>
      </c>
      <c r="P11" s="421" t="s">
        <v>1127</v>
      </c>
      <c r="Q11" s="421" t="s">
        <v>1128</v>
      </c>
      <c r="R11" s="422" t="s">
        <v>1125</v>
      </c>
      <c r="S11" s="422" t="s">
        <v>1126</v>
      </c>
      <c r="T11" s="422" t="s">
        <v>1123</v>
      </c>
      <c r="U11" s="422" t="s">
        <v>1128</v>
      </c>
      <c r="V11" s="422" t="s">
        <v>1125</v>
      </c>
      <c r="W11" s="422" t="s">
        <v>1126</v>
      </c>
      <c r="X11" s="422" t="s">
        <v>1123</v>
      </c>
      <c r="Y11" s="422" t="s">
        <v>1128</v>
      </c>
      <c r="Z11" s="422" t="s">
        <v>1125</v>
      </c>
      <c r="AA11" s="422" t="s">
        <v>1126</v>
      </c>
      <c r="AB11" s="422" t="s">
        <v>1123</v>
      </c>
      <c r="AC11" s="422" t="s">
        <v>1124</v>
      </c>
      <c r="AD11" s="422" t="s">
        <v>1125</v>
      </c>
      <c r="AE11" s="422" t="s">
        <v>1126</v>
      </c>
      <c r="AF11" s="422" t="s">
        <v>1127</v>
      </c>
      <c r="AG11" s="422" t="s">
        <v>1128</v>
      </c>
      <c r="AH11" s="422" t="s">
        <v>1125</v>
      </c>
      <c r="AI11" s="422" t="s">
        <v>1126</v>
      </c>
      <c r="AJ11" s="422" t="s">
        <v>1123</v>
      </c>
      <c r="AK11" s="422" t="s">
        <v>1128</v>
      </c>
      <c r="AL11" s="422" t="s">
        <v>1125</v>
      </c>
      <c r="AM11" s="422" t="s">
        <v>1126</v>
      </c>
      <c r="AN11" s="422" t="s">
        <v>1123</v>
      </c>
      <c r="AO11" s="422" t="s">
        <v>1128</v>
      </c>
      <c r="AP11" s="422" t="s">
        <v>1125</v>
      </c>
      <c r="AQ11" s="422" t="s">
        <v>1126</v>
      </c>
      <c r="AR11" s="422" t="s">
        <v>1123</v>
      </c>
      <c r="AS11" s="422" t="s">
        <v>1124</v>
      </c>
      <c r="AT11" s="422" t="s">
        <v>1125</v>
      </c>
      <c r="AU11" s="422" t="s">
        <v>1126</v>
      </c>
      <c r="AV11" s="422" t="s">
        <v>1127</v>
      </c>
      <c r="AW11" s="422" t="s">
        <v>1128</v>
      </c>
      <c r="AX11" s="422" t="s">
        <v>1125</v>
      </c>
      <c r="AY11" s="422" t="s">
        <v>1126</v>
      </c>
      <c r="AZ11" s="422" t="s">
        <v>1123</v>
      </c>
      <c r="BA11" s="422" t="s">
        <v>1128</v>
      </c>
      <c r="BB11" s="422" t="s">
        <v>1125</v>
      </c>
      <c r="BC11" s="422" t="s">
        <v>1126</v>
      </c>
      <c r="BD11" s="422" t="s">
        <v>1123</v>
      </c>
      <c r="BE11" s="422" t="s">
        <v>1128</v>
      </c>
      <c r="BF11" s="422" t="s">
        <v>1125</v>
      </c>
      <c r="BG11" s="421" t="s">
        <v>1126</v>
      </c>
    </row>
    <row r="12" spans="1:60" ht="25.5" customHeight="1" x14ac:dyDescent="0.35">
      <c r="A12" s="415" t="s">
        <v>1344</v>
      </c>
      <c r="B12" s="416"/>
      <c r="C12" s="417"/>
      <c r="D12" s="416"/>
      <c r="E12" s="416"/>
      <c r="F12" s="418"/>
      <c r="G12" s="416"/>
      <c r="H12" s="416"/>
      <c r="I12" s="416"/>
      <c r="J12" s="419"/>
      <c r="K12" s="420"/>
      <c r="L12" s="453"/>
      <c r="M12" s="453"/>
      <c r="N12" s="453"/>
      <c r="O12" s="453"/>
      <c r="P12" s="453"/>
      <c r="Q12" s="455"/>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797"/>
      <c r="BH12" s="798"/>
    </row>
    <row r="13" spans="1:60" ht="12.75" customHeight="1" thickBot="1" x14ac:dyDescent="0.4">
      <c r="A13" s="1700">
        <f>0.085*B50</f>
        <v>39950</v>
      </c>
      <c r="B13" s="1700"/>
      <c r="C13" s="1700"/>
      <c r="D13" s="1700"/>
      <c r="E13" s="1700"/>
      <c r="F13" s="1700"/>
      <c r="G13" s="1700"/>
      <c r="H13" s="1700"/>
      <c r="I13" s="1700"/>
      <c r="J13" s="1700"/>
      <c r="K13" s="423"/>
      <c r="L13" s="424"/>
      <c r="M13" s="424"/>
      <c r="N13" s="424"/>
      <c r="O13" s="424"/>
      <c r="P13" s="424"/>
      <c r="Q13" s="799"/>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row>
    <row r="14" spans="1:60" ht="12.75" customHeight="1" x14ac:dyDescent="0.35">
      <c r="A14" s="415" t="s">
        <v>1129</v>
      </c>
      <c r="B14" s="416"/>
      <c r="C14" s="417"/>
      <c r="D14" s="416"/>
      <c r="E14" s="416"/>
      <c r="F14" s="418"/>
      <c r="G14" s="416"/>
      <c r="H14" s="416"/>
      <c r="I14" s="416"/>
      <c r="J14" s="419"/>
      <c r="K14" s="420"/>
      <c r="L14" s="424"/>
      <c r="M14" s="424"/>
      <c r="N14" s="424"/>
      <c r="O14" s="424"/>
      <c r="P14" s="424"/>
      <c r="Q14" s="799"/>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row>
    <row r="15" spans="1:60" s="547" customFormat="1" ht="102.75" customHeight="1" x14ac:dyDescent="0.35">
      <c r="A15" s="1701" t="s">
        <v>1345</v>
      </c>
      <c r="B15" s="1702"/>
      <c r="C15" s="1702"/>
      <c r="D15" s="1702"/>
      <c r="E15" s="1702"/>
      <c r="F15" s="1702"/>
      <c r="G15" s="1702"/>
      <c r="H15" s="1702"/>
      <c r="I15" s="1702"/>
      <c r="J15" s="1703"/>
      <c r="K15" s="452"/>
      <c r="L15" s="763"/>
      <c r="M15" s="763"/>
      <c r="N15" s="763"/>
      <c r="O15" s="763"/>
      <c r="P15" s="763"/>
      <c r="Q15" s="800"/>
      <c r="R15" s="763"/>
      <c r="S15" s="763"/>
      <c r="T15" s="763"/>
      <c r="U15" s="763"/>
      <c r="V15" s="763"/>
      <c r="W15" s="763"/>
      <c r="X15" s="764"/>
      <c r="Y15" s="764"/>
      <c r="Z15" s="764"/>
      <c r="AA15" s="764"/>
      <c r="AB15" s="764"/>
      <c r="AC15" s="764"/>
      <c r="AD15" s="764"/>
      <c r="AE15" s="764"/>
      <c r="AF15" s="764"/>
      <c r="AG15" s="764"/>
      <c r="AH15" s="764"/>
      <c r="AI15" s="764"/>
      <c r="AJ15" s="764"/>
      <c r="AK15" s="764"/>
      <c r="AL15" s="764"/>
      <c r="AM15" s="764"/>
      <c r="AN15" s="764"/>
      <c r="AO15" s="764"/>
      <c r="AP15" s="764"/>
      <c r="AQ15" s="764"/>
      <c r="AR15" s="764"/>
      <c r="AS15" s="764"/>
      <c r="AT15" s="764"/>
      <c r="AU15" s="764"/>
      <c r="AV15" s="764"/>
      <c r="AW15" s="764"/>
      <c r="AX15" s="764"/>
      <c r="AY15" s="764"/>
      <c r="AZ15" s="764"/>
      <c r="BA15" s="764"/>
      <c r="BB15" s="764"/>
      <c r="BC15" s="764"/>
      <c r="BD15" s="764"/>
      <c r="BE15" s="764"/>
      <c r="BF15" s="764"/>
    </row>
    <row r="16" spans="1:60" s="492" customFormat="1" ht="68.5" customHeight="1" x14ac:dyDescent="0.35">
      <c r="A16" s="1704" t="s">
        <v>1346</v>
      </c>
      <c r="B16" s="1705"/>
      <c r="C16" s="1705"/>
      <c r="D16" s="1705"/>
      <c r="E16" s="1705"/>
      <c r="F16" s="1705"/>
      <c r="G16" s="1705"/>
      <c r="H16" s="1705"/>
      <c r="I16" s="1705"/>
      <c r="J16" s="1706"/>
      <c r="K16" s="452"/>
      <c r="L16" s="505"/>
      <c r="M16" s="505"/>
      <c r="N16" s="505"/>
      <c r="O16" s="505"/>
      <c r="P16" s="505"/>
      <c r="Q16" s="801"/>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5"/>
      <c r="BE16" s="505"/>
      <c r="BF16" s="505"/>
      <c r="BG16" s="802"/>
    </row>
    <row r="17" spans="1:58" ht="25" x14ac:dyDescent="0.35">
      <c r="A17" s="445" t="s">
        <v>1347</v>
      </c>
      <c r="B17" s="446"/>
      <c r="C17" s="447"/>
      <c r="D17" s="446"/>
      <c r="E17" s="446"/>
      <c r="F17" s="449"/>
      <c r="G17" s="450"/>
      <c r="H17" s="446"/>
      <c r="I17" s="446"/>
      <c r="J17" s="719"/>
      <c r="K17" s="452"/>
      <c r="L17" s="453"/>
      <c r="M17" s="453"/>
      <c r="N17" s="453"/>
      <c r="O17" s="453"/>
      <c r="P17" s="425"/>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row>
    <row r="18" spans="1:58" ht="25" x14ac:dyDescent="0.35">
      <c r="A18" s="445" t="s">
        <v>1148</v>
      </c>
      <c r="B18" s="446"/>
      <c r="C18" s="447"/>
      <c r="D18" s="446"/>
      <c r="E18" s="446"/>
      <c r="F18" s="449"/>
      <c r="G18" s="450"/>
      <c r="H18" s="446"/>
      <c r="I18" s="446"/>
      <c r="J18" s="719"/>
      <c r="K18" s="452"/>
      <c r="L18" s="425"/>
      <c r="M18" s="425"/>
      <c r="N18" s="424"/>
      <c r="O18" s="424"/>
      <c r="P18" s="453"/>
      <c r="Q18" s="453"/>
      <c r="R18" s="453"/>
      <c r="S18" s="455"/>
      <c r="T18" s="453"/>
      <c r="U18" s="453"/>
      <c r="V18" s="453"/>
      <c r="W18" s="453"/>
      <c r="X18" s="425"/>
      <c r="Y18" s="425"/>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row>
    <row r="19" spans="1:58" x14ac:dyDescent="0.35">
      <c r="A19" s="445" t="s">
        <v>1149</v>
      </c>
      <c r="B19" s="446"/>
      <c r="C19" s="447"/>
      <c r="D19" s="446"/>
      <c r="E19" s="446"/>
      <c r="F19" s="449"/>
      <c r="G19" s="450"/>
      <c r="H19" s="446"/>
      <c r="I19" s="446"/>
      <c r="J19" s="719"/>
      <c r="K19" s="452"/>
      <c r="L19" s="434"/>
      <c r="M19" s="434"/>
      <c r="N19" s="424"/>
      <c r="O19" s="424"/>
      <c r="P19" s="434"/>
      <c r="Q19" s="434"/>
      <c r="R19" s="434"/>
      <c r="S19" s="435"/>
      <c r="T19" s="434"/>
      <c r="U19" s="434"/>
      <c r="V19" s="434"/>
      <c r="W19" s="424"/>
      <c r="X19" s="453"/>
      <c r="Y19" s="453"/>
      <c r="Z19" s="453"/>
      <c r="AA19" s="453"/>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row>
    <row r="20" spans="1:58" ht="25" x14ac:dyDescent="0.35">
      <c r="A20" s="445" t="s">
        <v>1150</v>
      </c>
      <c r="B20" s="446"/>
      <c r="C20" s="447"/>
      <c r="D20" s="446"/>
      <c r="E20" s="446"/>
      <c r="F20" s="449"/>
      <c r="G20" s="450"/>
      <c r="H20" s="446"/>
      <c r="I20" s="446"/>
      <c r="J20" s="719"/>
      <c r="K20" s="452"/>
      <c r="L20" s="434"/>
      <c r="M20" s="434"/>
      <c r="N20" s="424"/>
      <c r="O20" s="424"/>
      <c r="P20" s="434"/>
      <c r="Q20" s="434"/>
      <c r="R20" s="434"/>
      <c r="S20" s="435"/>
      <c r="T20" s="434"/>
      <c r="U20" s="434"/>
      <c r="V20" s="434"/>
      <c r="W20" s="434"/>
      <c r="X20" s="425"/>
      <c r="Y20" s="425"/>
      <c r="Z20" s="425"/>
      <c r="AA20" s="424"/>
      <c r="AB20" s="424" t="s">
        <v>1136</v>
      </c>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row>
    <row r="21" spans="1:58" x14ac:dyDescent="0.35">
      <c r="A21" s="445" t="s">
        <v>1151</v>
      </c>
      <c r="B21" s="446"/>
      <c r="C21" s="447"/>
      <c r="D21" s="446"/>
      <c r="E21" s="446"/>
      <c r="F21" s="449"/>
      <c r="G21" s="450"/>
      <c r="H21" s="446"/>
      <c r="I21" s="446"/>
      <c r="J21" s="719"/>
      <c r="K21" s="452"/>
      <c r="L21" s="434"/>
      <c r="M21" s="434"/>
      <c r="N21" s="424"/>
      <c r="O21" s="424"/>
      <c r="P21" s="434"/>
      <c r="Q21" s="434"/>
      <c r="R21" s="434"/>
      <c r="S21" s="435"/>
      <c r="T21" s="434"/>
      <c r="U21" s="434"/>
      <c r="V21" s="434"/>
      <c r="W21" s="434"/>
      <c r="X21" s="434"/>
      <c r="Y21" s="434"/>
      <c r="Z21" s="434"/>
      <c r="AA21" s="454"/>
      <c r="AB21" s="454"/>
      <c r="AC21" s="457"/>
      <c r="AD21" s="454"/>
      <c r="AE21" s="454"/>
      <c r="AF21" s="454"/>
      <c r="AG21" s="425"/>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row>
    <row r="22" spans="1:58" ht="25" x14ac:dyDescent="0.35">
      <c r="A22" s="485" t="s">
        <v>1152</v>
      </c>
      <c r="B22" s="446"/>
      <c r="C22" s="447"/>
      <c r="D22" s="446"/>
      <c r="E22" s="446"/>
      <c r="F22" s="449"/>
      <c r="G22" s="450"/>
      <c r="H22" s="446"/>
      <c r="I22" s="446"/>
      <c r="J22" s="719"/>
      <c r="K22" s="452"/>
      <c r="L22" s="434"/>
      <c r="M22" s="434"/>
      <c r="N22" s="424"/>
      <c r="O22" s="424"/>
      <c r="P22" s="434"/>
      <c r="Q22" s="434"/>
      <c r="R22" s="434"/>
      <c r="S22" s="435"/>
      <c r="T22" s="434"/>
      <c r="U22" s="434"/>
      <c r="V22" s="434"/>
      <c r="W22" s="434"/>
      <c r="X22" s="425"/>
      <c r="Y22" s="425"/>
      <c r="Z22" s="425"/>
      <c r="AA22" s="424"/>
      <c r="AB22" s="424"/>
      <c r="AC22" s="424"/>
      <c r="AD22" s="453"/>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row>
    <row r="23" spans="1:58" s="539" customFormat="1" ht="20.25" customHeight="1" x14ac:dyDescent="0.35">
      <c r="A23" s="485" t="s">
        <v>1348</v>
      </c>
      <c r="B23" s="505"/>
      <c r="C23" s="505"/>
      <c r="D23" s="505"/>
      <c r="E23" s="505"/>
      <c r="F23" s="505"/>
      <c r="G23" s="505"/>
      <c r="H23" s="803"/>
      <c r="I23" s="803"/>
      <c r="J23" s="803"/>
      <c r="K23" s="452"/>
      <c r="L23" s="773"/>
      <c r="M23" s="773"/>
      <c r="N23" s="773"/>
      <c r="O23" s="773"/>
      <c r="P23" s="773"/>
      <c r="Q23" s="773"/>
      <c r="R23" s="773"/>
      <c r="S23" s="804"/>
      <c r="T23" s="773"/>
      <c r="U23" s="773"/>
      <c r="V23" s="773"/>
      <c r="W23" s="773"/>
      <c r="X23" s="773"/>
      <c r="Y23" s="773"/>
      <c r="Z23" s="773"/>
      <c r="AA23" s="773"/>
      <c r="AB23" s="773"/>
      <c r="AC23" s="805"/>
      <c r="AD23" s="773"/>
      <c r="AE23" s="773"/>
      <c r="AF23" s="773"/>
      <c r="AG23" s="773"/>
      <c r="AH23" s="773"/>
      <c r="AI23" s="773"/>
      <c r="AJ23" s="773"/>
      <c r="AK23" s="773"/>
      <c r="AL23" s="773"/>
      <c r="AM23" s="773"/>
      <c r="AN23" s="773"/>
      <c r="AO23" s="773"/>
      <c r="AP23" s="773"/>
      <c r="AQ23" s="773"/>
      <c r="AR23" s="773"/>
      <c r="AS23" s="773"/>
      <c r="AT23" s="773"/>
      <c r="AU23" s="773"/>
      <c r="AV23" s="773"/>
      <c r="AW23" s="773"/>
      <c r="AX23" s="773"/>
      <c r="AY23" s="773"/>
      <c r="AZ23" s="773"/>
      <c r="BA23" s="773"/>
      <c r="BB23" s="773"/>
      <c r="BC23" s="773"/>
      <c r="BD23" s="773"/>
      <c r="BE23" s="773"/>
      <c r="BF23" s="773"/>
    </row>
    <row r="24" spans="1:58" s="463" customFormat="1" ht="27.75" customHeight="1" x14ac:dyDescent="0.35">
      <c r="A24" s="485" t="s">
        <v>1229</v>
      </c>
      <c r="B24" s="505"/>
      <c r="C24" s="505"/>
      <c r="D24" s="505"/>
      <c r="E24" s="505"/>
      <c r="F24" s="505"/>
      <c r="G24" s="505"/>
      <c r="H24" s="803"/>
      <c r="I24" s="803"/>
      <c r="J24" s="803"/>
      <c r="K24" s="522"/>
      <c r="L24" s="425"/>
      <c r="M24" s="425"/>
      <c r="N24" s="425"/>
      <c r="O24" s="425"/>
      <c r="P24" s="425"/>
      <c r="Q24" s="425"/>
      <c r="R24" s="425"/>
      <c r="S24" s="426"/>
      <c r="T24" s="425"/>
      <c r="U24" s="425"/>
      <c r="V24" s="425"/>
      <c r="W24" s="425"/>
      <c r="X24" s="425"/>
      <c r="Y24" s="425"/>
      <c r="Z24" s="425"/>
      <c r="AA24" s="425"/>
      <c r="AB24" s="425"/>
      <c r="AC24" s="425"/>
      <c r="AD24" s="453"/>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row>
    <row r="25" spans="1:58" s="463" customFormat="1" ht="27.75" customHeight="1" x14ac:dyDescent="0.35">
      <c r="A25" s="806" t="s">
        <v>1285</v>
      </c>
      <c r="B25" s="807">
        <v>70000</v>
      </c>
      <c r="C25" s="807"/>
      <c r="D25" s="807"/>
      <c r="E25" s="807"/>
      <c r="F25" s="807"/>
      <c r="G25" s="807"/>
      <c r="H25" s="808"/>
      <c r="I25" s="808"/>
      <c r="J25" s="808"/>
      <c r="K25" s="522"/>
      <c r="L25" s="425"/>
      <c r="M25" s="425"/>
      <c r="N25" s="425"/>
      <c r="O25" s="425"/>
      <c r="P25" s="425"/>
      <c r="Q25" s="425"/>
      <c r="R25" s="425"/>
      <c r="S25" s="426"/>
      <c r="T25" s="425"/>
      <c r="U25" s="425"/>
      <c r="V25" s="425"/>
      <c r="W25" s="425"/>
      <c r="X25" s="425"/>
      <c r="Y25" s="425"/>
      <c r="Z25" s="425"/>
      <c r="AA25" s="425"/>
      <c r="AB25" s="425"/>
      <c r="AC25" s="425"/>
      <c r="AD25" s="453"/>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row>
    <row r="26" spans="1:58" s="812" customFormat="1" ht="44.5" customHeight="1" x14ac:dyDescent="0.35">
      <c r="A26" s="1690" t="s">
        <v>1349</v>
      </c>
      <c r="B26" s="1691"/>
      <c r="C26" s="1691"/>
      <c r="D26" s="1691"/>
      <c r="E26" s="1691"/>
      <c r="F26" s="1691"/>
      <c r="G26" s="1691"/>
      <c r="H26" s="1691"/>
      <c r="I26" s="1691"/>
      <c r="J26" s="1692"/>
      <c r="K26" s="809"/>
      <c r="L26" s="810"/>
      <c r="M26" s="810"/>
      <c r="N26" s="810"/>
      <c r="O26" s="810"/>
      <c r="P26" s="810"/>
      <c r="Q26" s="810"/>
      <c r="R26" s="810"/>
      <c r="S26" s="811"/>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10"/>
      <c r="BD26" s="810"/>
      <c r="BE26" s="810"/>
      <c r="BF26" s="810"/>
    </row>
    <row r="27" spans="1:58" ht="25" x14ac:dyDescent="0.35">
      <c r="A27" s="445" t="s">
        <v>1347</v>
      </c>
      <c r="B27" s="446"/>
      <c r="C27" s="447"/>
      <c r="D27" s="487"/>
      <c r="E27" s="448"/>
      <c r="F27" s="449"/>
      <c r="G27" s="450"/>
      <c r="H27" s="448"/>
      <c r="I27" s="446"/>
      <c r="J27" s="451"/>
      <c r="K27" s="452"/>
      <c r="L27" s="424"/>
      <c r="M27" s="424"/>
      <c r="N27" s="424"/>
      <c r="O27" s="424"/>
      <c r="P27" s="424"/>
      <c r="Q27" s="425"/>
      <c r="R27" s="425"/>
      <c r="S27" s="426"/>
      <c r="T27" s="425"/>
      <c r="U27" s="425"/>
      <c r="V27" s="425"/>
      <c r="W27" s="425"/>
      <c r="X27" s="425"/>
      <c r="Y27" s="425"/>
      <c r="Z27" s="424"/>
      <c r="AA27" s="424"/>
      <c r="AB27" s="424"/>
      <c r="AC27" s="424"/>
      <c r="AD27" s="424"/>
      <c r="AE27" s="453"/>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24"/>
    </row>
    <row r="28" spans="1:58" ht="25" x14ac:dyDescent="0.35">
      <c r="A28" s="445" t="s">
        <v>1148</v>
      </c>
      <c r="B28" s="446"/>
      <c r="C28" s="447"/>
      <c r="D28" s="487"/>
      <c r="E28" s="448"/>
      <c r="F28" s="449"/>
      <c r="G28" s="450"/>
      <c r="H28" s="448"/>
      <c r="I28" s="446"/>
      <c r="J28" s="451"/>
      <c r="K28" s="452"/>
      <c r="L28" s="424"/>
      <c r="M28" s="424"/>
      <c r="N28" s="424"/>
      <c r="O28" s="424"/>
      <c r="P28" s="424"/>
      <c r="Q28" s="425"/>
      <c r="R28" s="425"/>
      <c r="S28" s="426"/>
      <c r="T28" s="425"/>
      <c r="U28" s="425"/>
      <c r="V28" s="425"/>
      <c r="W28" s="425"/>
      <c r="X28" s="425"/>
      <c r="Y28" s="425"/>
      <c r="Z28" s="424"/>
      <c r="AA28" s="424"/>
      <c r="AB28" s="424"/>
      <c r="AC28" s="424"/>
      <c r="AD28" s="424"/>
      <c r="AE28" s="424"/>
      <c r="AF28" s="453"/>
      <c r="AG28" s="453"/>
      <c r="AH28" s="453"/>
      <c r="AI28" s="453"/>
      <c r="AJ28" s="453"/>
      <c r="AK28" s="453"/>
      <c r="AL28" s="453"/>
      <c r="AM28" s="453"/>
      <c r="AN28" s="424"/>
      <c r="AO28" s="424"/>
      <c r="AP28" s="424"/>
      <c r="AQ28" s="424"/>
      <c r="AR28" s="424"/>
      <c r="AS28" s="424"/>
      <c r="AT28" s="424"/>
      <c r="AU28" s="424"/>
      <c r="AV28" s="424"/>
      <c r="AW28" s="424"/>
      <c r="AX28" s="424"/>
      <c r="AY28" s="424"/>
      <c r="AZ28" s="424"/>
      <c r="BA28" s="424"/>
      <c r="BB28" s="424"/>
      <c r="BC28" s="424"/>
      <c r="BD28" s="424"/>
      <c r="BE28" s="424"/>
      <c r="BF28" s="424"/>
    </row>
    <row r="29" spans="1:58" ht="49.5" customHeight="1" x14ac:dyDescent="0.35">
      <c r="A29" s="445" t="s">
        <v>1149</v>
      </c>
      <c r="B29" s="813"/>
      <c r="C29" s="814"/>
      <c r="D29" s="815"/>
      <c r="E29" s="816"/>
      <c r="F29" s="817"/>
      <c r="G29" s="818"/>
      <c r="H29" s="448"/>
      <c r="I29" s="446"/>
      <c r="J29" s="451"/>
      <c r="L29" s="424"/>
      <c r="M29" s="424"/>
      <c r="N29" s="424"/>
      <c r="O29" s="424"/>
      <c r="P29" s="424"/>
      <c r="Q29" s="425"/>
      <c r="R29" s="425"/>
      <c r="S29" s="426"/>
      <c r="T29" s="425"/>
      <c r="U29" s="425"/>
      <c r="V29" s="425"/>
      <c r="W29" s="425"/>
      <c r="X29" s="425"/>
      <c r="Y29" s="425"/>
      <c r="Z29" s="424"/>
      <c r="AA29" s="424"/>
      <c r="AB29" s="424"/>
      <c r="AC29" s="424"/>
      <c r="AD29" s="424"/>
      <c r="AE29" s="424"/>
      <c r="AF29" s="424"/>
      <c r="AG29" s="424"/>
      <c r="AH29" s="424"/>
      <c r="AI29" s="424"/>
      <c r="AJ29" s="424"/>
      <c r="AK29" s="424"/>
      <c r="AL29" s="424"/>
      <c r="AM29" s="424"/>
      <c r="AN29" s="453"/>
      <c r="AO29" s="453"/>
      <c r="AP29" s="453"/>
      <c r="AQ29" s="453"/>
      <c r="AR29" s="424"/>
      <c r="AS29" s="424"/>
      <c r="AT29" s="424"/>
      <c r="AU29" s="424"/>
      <c r="AV29" s="424"/>
      <c r="AW29" s="424"/>
      <c r="AX29" s="424"/>
      <c r="AY29" s="424"/>
      <c r="AZ29" s="424"/>
      <c r="BA29" s="424"/>
      <c r="BB29" s="424"/>
      <c r="BC29" s="424"/>
      <c r="BD29" s="424"/>
      <c r="BE29" s="424"/>
      <c r="BF29" s="424"/>
    </row>
    <row r="30" spans="1:58" s="820" customFormat="1" ht="49.5" customHeight="1" x14ac:dyDescent="0.35">
      <c r="A30" s="445" t="s">
        <v>1150</v>
      </c>
      <c r="B30" s="446"/>
      <c r="C30" s="447"/>
      <c r="D30" s="487"/>
      <c r="E30" s="448"/>
      <c r="F30" s="449"/>
      <c r="G30" s="450"/>
      <c r="H30" s="819"/>
      <c r="I30" s="446"/>
      <c r="J30" s="770"/>
      <c r="K30" s="533"/>
      <c r="L30" s="493"/>
      <c r="M30" s="493"/>
      <c r="N30" s="493"/>
      <c r="O30" s="493"/>
      <c r="P30" s="493"/>
      <c r="Q30" s="486"/>
      <c r="R30" s="486"/>
      <c r="S30" s="494"/>
      <c r="T30" s="486"/>
      <c r="U30" s="486"/>
      <c r="V30" s="486"/>
      <c r="W30" s="486"/>
      <c r="X30" s="486"/>
      <c r="Y30" s="486"/>
      <c r="Z30" s="486"/>
      <c r="AA30" s="493"/>
      <c r="AB30" s="493"/>
      <c r="AC30" s="493"/>
      <c r="AD30" s="493"/>
      <c r="AE30" s="493"/>
      <c r="AF30" s="493"/>
      <c r="AG30" s="493"/>
      <c r="AH30" s="493"/>
      <c r="AI30" s="493"/>
      <c r="AJ30" s="493"/>
      <c r="AK30" s="493"/>
      <c r="AL30" s="493"/>
      <c r="AM30" s="493"/>
      <c r="AN30" s="493"/>
      <c r="AO30" s="493"/>
      <c r="AP30" s="493"/>
      <c r="AQ30" s="493"/>
      <c r="AR30" s="493" t="s">
        <v>1136</v>
      </c>
      <c r="AS30" s="493"/>
      <c r="AT30" s="493"/>
      <c r="AU30" s="493"/>
      <c r="AV30" s="493"/>
      <c r="AW30" s="493"/>
      <c r="AX30" s="493"/>
      <c r="AY30" s="493"/>
      <c r="AZ30" s="493"/>
      <c r="BA30" s="493"/>
      <c r="BB30" s="493"/>
      <c r="BC30" s="493"/>
      <c r="BD30" s="493"/>
      <c r="BE30" s="493"/>
      <c r="BF30" s="493"/>
    </row>
    <row r="31" spans="1:58" x14ac:dyDescent="0.35">
      <c r="A31" s="445" t="s">
        <v>1151</v>
      </c>
      <c r="B31" s="446"/>
      <c r="C31" s="447"/>
      <c r="D31" s="487"/>
      <c r="E31" s="448"/>
      <c r="F31" s="449"/>
      <c r="G31" s="450"/>
      <c r="H31" s="448"/>
      <c r="I31" s="446"/>
      <c r="J31" s="451"/>
      <c r="K31" s="452"/>
      <c r="L31" s="434"/>
      <c r="M31" s="434"/>
      <c r="N31" s="424"/>
      <c r="O31" s="424"/>
      <c r="P31" s="434"/>
      <c r="Q31" s="434"/>
      <c r="R31" s="434"/>
      <c r="S31" s="435"/>
      <c r="T31" s="434"/>
      <c r="U31" s="434"/>
      <c r="V31" s="434"/>
      <c r="W31" s="425"/>
      <c r="X31" s="425"/>
      <c r="Y31" s="425"/>
      <c r="Z31" s="425"/>
      <c r="AA31" s="424"/>
      <c r="AB31" s="424"/>
      <c r="AC31" s="424"/>
      <c r="AD31" s="424"/>
      <c r="AE31" s="424"/>
      <c r="AF31" s="424"/>
      <c r="AG31" s="424"/>
      <c r="AH31" s="424"/>
      <c r="AI31" s="424"/>
      <c r="AJ31" s="424"/>
      <c r="AK31" s="424"/>
      <c r="AL31" s="424"/>
      <c r="AM31" s="424"/>
      <c r="AN31" s="424"/>
      <c r="AO31" s="424"/>
      <c r="AP31" s="424"/>
      <c r="AQ31" s="424"/>
      <c r="AR31" s="424"/>
      <c r="AS31" s="453"/>
      <c r="AT31" s="424"/>
      <c r="AU31" s="424"/>
      <c r="AV31" s="424"/>
      <c r="AW31" s="424"/>
      <c r="AX31" s="424"/>
      <c r="AY31" s="424"/>
      <c r="AZ31" s="424"/>
      <c r="BA31" s="424"/>
      <c r="BB31" s="424"/>
      <c r="BC31" s="424"/>
      <c r="BD31" s="424"/>
      <c r="BE31" s="424"/>
      <c r="BF31" s="424"/>
    </row>
    <row r="32" spans="1:58" ht="25" x14ac:dyDescent="0.35">
      <c r="A32" s="485" t="s">
        <v>1152</v>
      </c>
      <c r="B32" s="446"/>
      <c r="C32" s="447"/>
      <c r="D32" s="487"/>
      <c r="E32" s="448"/>
      <c r="F32" s="449"/>
      <c r="G32" s="450"/>
      <c r="H32" s="448"/>
      <c r="I32" s="446"/>
      <c r="J32" s="451"/>
      <c r="K32" s="452"/>
      <c r="L32" s="434"/>
      <c r="M32" s="434"/>
      <c r="N32" s="424"/>
      <c r="O32" s="424"/>
      <c r="P32" s="434"/>
      <c r="Q32" s="434"/>
      <c r="R32" s="434"/>
      <c r="S32" s="435"/>
      <c r="T32" s="434"/>
      <c r="U32" s="434"/>
      <c r="V32" s="434"/>
      <c r="W32" s="425"/>
      <c r="X32" s="425"/>
      <c r="Y32" s="425"/>
      <c r="Z32" s="425"/>
      <c r="AA32" s="454"/>
      <c r="AB32" s="454"/>
      <c r="AC32" s="454"/>
      <c r="AD32" s="454"/>
      <c r="AE32" s="454"/>
      <c r="AF32" s="454"/>
      <c r="AG32" s="424"/>
      <c r="AH32" s="424"/>
      <c r="AI32" s="424"/>
      <c r="AJ32" s="424"/>
      <c r="AK32" s="424"/>
      <c r="AL32" s="424"/>
      <c r="AM32" s="424"/>
      <c r="AN32" s="424"/>
      <c r="AO32" s="424"/>
      <c r="AP32" s="424"/>
      <c r="AQ32" s="424"/>
      <c r="AR32" s="424"/>
      <c r="AS32" s="424"/>
      <c r="AT32" s="453"/>
      <c r="AU32" s="424"/>
      <c r="AV32" s="424"/>
      <c r="AW32" s="424"/>
      <c r="AX32" s="424"/>
      <c r="AY32" s="424"/>
      <c r="AZ32" s="424"/>
      <c r="BA32" s="424"/>
      <c r="BB32" s="424"/>
      <c r="BC32" s="424"/>
      <c r="BD32" s="424"/>
      <c r="BE32" s="424"/>
      <c r="BF32" s="424"/>
    </row>
    <row r="33" spans="1:58" x14ac:dyDescent="0.35">
      <c r="A33" s="806" t="s">
        <v>1285</v>
      </c>
      <c r="B33" s="807">
        <v>220000</v>
      </c>
      <c r="C33" s="807"/>
      <c r="D33" s="807"/>
      <c r="E33" s="807"/>
      <c r="F33" s="807"/>
      <c r="G33" s="807"/>
      <c r="H33" s="808"/>
      <c r="I33" s="808"/>
      <c r="J33" s="808"/>
      <c r="K33" s="452"/>
      <c r="L33" s="434"/>
      <c r="M33" s="434"/>
      <c r="N33" s="424"/>
      <c r="O33" s="424"/>
      <c r="P33" s="434"/>
      <c r="Q33" s="434"/>
      <c r="R33" s="434"/>
      <c r="S33" s="435"/>
      <c r="T33" s="434"/>
      <c r="U33" s="434"/>
      <c r="V33" s="434"/>
      <c r="W33" s="425"/>
      <c r="X33" s="425"/>
      <c r="Y33" s="425"/>
      <c r="Z33" s="425"/>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row>
    <row r="34" spans="1:58" s="479" customFormat="1" ht="33.65" customHeight="1" x14ac:dyDescent="0.35">
      <c r="A34" s="1681" t="s">
        <v>1350</v>
      </c>
      <c r="B34" s="1682"/>
      <c r="C34" s="1682"/>
      <c r="D34" s="1682"/>
      <c r="E34" s="1682"/>
      <c r="F34" s="1682"/>
      <c r="G34" s="1682"/>
      <c r="H34" s="1682"/>
      <c r="I34" s="1682"/>
      <c r="J34" s="1683"/>
      <c r="K34" s="821"/>
      <c r="L34" s="477"/>
      <c r="M34" s="477"/>
      <c r="N34" s="477"/>
      <c r="O34" s="477"/>
      <c r="P34" s="477"/>
      <c r="Q34" s="477"/>
      <c r="R34" s="477"/>
      <c r="S34" s="478"/>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row>
    <row r="35" spans="1:58" s="484" customFormat="1" ht="66" customHeight="1" x14ac:dyDescent="0.35">
      <c r="A35" s="822" t="s">
        <v>1347</v>
      </c>
      <c r="B35" s="823"/>
      <c r="C35" s="824"/>
      <c r="D35" s="825"/>
      <c r="E35" s="826"/>
      <c r="F35" s="827"/>
      <c r="G35" s="827"/>
      <c r="H35" s="826"/>
      <c r="I35" s="823"/>
      <c r="J35" s="828"/>
      <c r="K35" s="821"/>
      <c r="L35" s="480"/>
      <c r="M35" s="480"/>
      <c r="N35" s="480"/>
      <c r="O35" s="480"/>
      <c r="P35" s="480"/>
      <c r="Q35" s="482"/>
      <c r="R35" s="482"/>
      <c r="S35" s="483"/>
      <c r="T35" s="482"/>
      <c r="U35" s="482"/>
      <c r="V35" s="482"/>
      <c r="W35" s="482"/>
      <c r="X35" s="482"/>
      <c r="Y35" s="482"/>
      <c r="Z35" s="482"/>
      <c r="AA35" s="482"/>
      <c r="AB35" s="482"/>
      <c r="AC35" s="480"/>
      <c r="AD35" s="480"/>
      <c r="AE35" s="481"/>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row>
    <row r="36" spans="1:58" ht="33.75" customHeight="1" x14ac:dyDescent="0.35">
      <c r="A36" s="445" t="s">
        <v>1148</v>
      </c>
      <c r="B36" s="446"/>
      <c r="C36" s="447"/>
      <c r="D36" s="487"/>
      <c r="E36" s="448"/>
      <c r="F36" s="449"/>
      <c r="G36" s="450"/>
      <c r="H36" s="448"/>
      <c r="I36" s="446"/>
      <c r="J36" s="451"/>
      <c r="K36" s="452"/>
      <c r="L36" s="424"/>
      <c r="M36" s="424"/>
      <c r="N36" s="424"/>
      <c r="O36" s="424"/>
      <c r="P36" s="424"/>
      <c r="Q36" s="425"/>
      <c r="R36" s="425"/>
      <c r="S36" s="426"/>
      <c r="T36" s="425"/>
      <c r="U36" s="425"/>
      <c r="V36" s="425"/>
      <c r="W36" s="425"/>
      <c r="X36" s="425"/>
      <c r="Y36" s="425"/>
      <c r="Z36" s="425"/>
      <c r="AA36" s="425"/>
      <c r="AB36" s="425"/>
      <c r="AC36" s="424"/>
      <c r="AD36" s="424"/>
      <c r="AE36" s="424"/>
      <c r="AF36" s="453"/>
      <c r="AG36" s="453"/>
      <c r="AH36" s="453"/>
      <c r="AI36" s="453"/>
      <c r="AJ36" s="453"/>
      <c r="AK36" s="453"/>
      <c r="AL36" s="453"/>
      <c r="AM36" s="453"/>
      <c r="AN36" s="424"/>
      <c r="AO36" s="424"/>
      <c r="AP36" s="424"/>
      <c r="AQ36" s="424"/>
      <c r="AR36" s="424"/>
      <c r="AS36" s="424"/>
      <c r="AT36" s="424"/>
      <c r="AU36" s="424"/>
      <c r="AV36" s="424"/>
      <c r="AW36" s="424"/>
      <c r="AX36" s="424"/>
      <c r="AY36" s="424"/>
      <c r="AZ36" s="424"/>
      <c r="BA36" s="424"/>
      <c r="BB36" s="424"/>
      <c r="BC36" s="424"/>
      <c r="BD36" s="424"/>
      <c r="BE36" s="424"/>
      <c r="BF36" s="424"/>
    </row>
    <row r="37" spans="1:58" x14ac:dyDescent="0.35">
      <c r="A37" s="445" t="s">
        <v>1149</v>
      </c>
      <c r="B37" s="446"/>
      <c r="C37" s="447"/>
      <c r="D37" s="487"/>
      <c r="E37" s="448"/>
      <c r="F37" s="449"/>
      <c r="G37" s="450"/>
      <c r="H37" s="448"/>
      <c r="I37" s="446"/>
      <c r="J37" s="451"/>
      <c r="K37" s="452"/>
      <c r="L37" s="424"/>
      <c r="M37" s="424"/>
      <c r="N37" s="424"/>
      <c r="O37" s="424"/>
      <c r="P37" s="424"/>
      <c r="Q37" s="425"/>
      <c r="R37" s="425"/>
      <c r="S37" s="426"/>
      <c r="T37" s="425"/>
      <c r="U37" s="425"/>
      <c r="V37" s="425"/>
      <c r="W37" s="425"/>
      <c r="X37" s="425"/>
      <c r="Y37" s="425"/>
      <c r="Z37" s="425"/>
      <c r="AA37" s="425"/>
      <c r="AB37" s="425"/>
      <c r="AC37" s="424"/>
      <c r="AD37" s="424"/>
      <c r="AE37" s="424"/>
      <c r="AF37" s="424"/>
      <c r="AG37" s="424"/>
      <c r="AH37" s="424"/>
      <c r="AI37" s="424"/>
      <c r="AJ37" s="424"/>
      <c r="AK37" s="424"/>
      <c r="AL37" s="424"/>
      <c r="AM37" s="424"/>
      <c r="AN37" s="453"/>
      <c r="AO37" s="453"/>
      <c r="AP37" s="453"/>
      <c r="AQ37" s="453"/>
      <c r="AR37" s="424"/>
      <c r="AS37" s="424"/>
      <c r="AT37" s="424"/>
      <c r="AU37" s="424"/>
      <c r="AV37" s="424"/>
      <c r="AW37" s="424"/>
      <c r="AX37" s="424"/>
      <c r="AY37" s="424"/>
      <c r="AZ37" s="424"/>
      <c r="BA37" s="424"/>
      <c r="BB37" s="424"/>
      <c r="BC37" s="424"/>
      <c r="BD37" s="424"/>
      <c r="BE37" s="424"/>
      <c r="BF37" s="424"/>
    </row>
    <row r="38" spans="1:58" ht="49.5" customHeight="1" x14ac:dyDescent="0.35">
      <c r="A38" s="445" t="s">
        <v>1150</v>
      </c>
      <c r="B38" s="813"/>
      <c r="C38" s="814"/>
      <c r="D38" s="815"/>
      <c r="E38" s="816"/>
      <c r="F38" s="817"/>
      <c r="G38" s="818"/>
      <c r="H38" s="448"/>
      <c r="I38" s="446"/>
      <c r="J38" s="451"/>
      <c r="L38" s="424"/>
      <c r="M38" s="424"/>
      <c r="N38" s="424"/>
      <c r="O38" s="424"/>
      <c r="P38" s="424"/>
      <c r="Q38" s="425"/>
      <c r="R38" s="425"/>
      <c r="S38" s="426"/>
      <c r="T38" s="425"/>
      <c r="U38" s="425"/>
      <c r="V38" s="425"/>
      <c r="W38" s="425"/>
      <c r="X38" s="425"/>
      <c r="Y38" s="425"/>
      <c r="Z38" s="425"/>
      <c r="AA38" s="425"/>
      <c r="AB38" s="425"/>
      <c r="AC38" s="424"/>
      <c r="AD38" s="424"/>
      <c r="AE38" s="493"/>
      <c r="AF38" s="493"/>
      <c r="AG38" s="493"/>
      <c r="AH38" s="493"/>
      <c r="AI38" s="493"/>
      <c r="AJ38" s="493"/>
      <c r="AK38" s="493"/>
      <c r="AL38" s="493"/>
      <c r="AM38" s="493"/>
      <c r="AN38" s="493"/>
      <c r="AO38" s="493"/>
      <c r="AP38" s="493"/>
      <c r="AQ38" s="493"/>
      <c r="AR38" s="493" t="s">
        <v>1136</v>
      </c>
      <c r="AS38" s="493"/>
      <c r="AT38" s="493"/>
      <c r="AU38" s="424"/>
      <c r="AV38" s="424"/>
      <c r="AW38" s="424"/>
      <c r="AX38" s="424"/>
      <c r="AY38" s="424"/>
      <c r="AZ38" s="424"/>
      <c r="BA38" s="424"/>
      <c r="BB38" s="424"/>
      <c r="BC38" s="424"/>
      <c r="BD38" s="424"/>
      <c r="BE38" s="424"/>
      <c r="BF38" s="424"/>
    </row>
    <row r="39" spans="1:58" s="820" customFormat="1" ht="49.5" customHeight="1" x14ac:dyDescent="0.35">
      <c r="A39" s="445" t="s">
        <v>1151</v>
      </c>
      <c r="B39" s="446"/>
      <c r="C39" s="447"/>
      <c r="D39" s="487"/>
      <c r="E39" s="448"/>
      <c r="F39" s="449"/>
      <c r="G39" s="450"/>
      <c r="H39" s="819"/>
      <c r="I39" s="446"/>
      <c r="J39" s="770"/>
      <c r="K39" s="533"/>
      <c r="L39" s="493"/>
      <c r="M39" s="493"/>
      <c r="N39" s="493"/>
      <c r="O39" s="493"/>
      <c r="P39" s="493"/>
      <c r="Q39" s="486"/>
      <c r="R39" s="486"/>
      <c r="S39" s="494"/>
      <c r="T39" s="486"/>
      <c r="U39" s="486"/>
      <c r="V39" s="486"/>
      <c r="W39" s="486"/>
      <c r="X39" s="486"/>
      <c r="Y39" s="486"/>
      <c r="Z39" s="486"/>
      <c r="AA39" s="486"/>
      <c r="AB39" s="486"/>
      <c r="AC39" s="486"/>
      <c r="AD39" s="486"/>
      <c r="AE39" s="425"/>
      <c r="AF39" s="425"/>
      <c r="AG39" s="425"/>
      <c r="AH39" s="425"/>
      <c r="AI39" s="424"/>
      <c r="AJ39" s="424"/>
      <c r="AK39" s="424"/>
      <c r="AL39" s="424"/>
      <c r="AM39" s="424"/>
      <c r="AN39" s="424"/>
      <c r="AO39" s="424"/>
      <c r="AP39" s="424"/>
      <c r="AQ39" s="424"/>
      <c r="AR39" s="424"/>
      <c r="AS39" s="453"/>
      <c r="AT39" s="424"/>
      <c r="AU39" s="493"/>
      <c r="AV39" s="493"/>
      <c r="AW39" s="493"/>
      <c r="AX39" s="493"/>
      <c r="AY39" s="493"/>
      <c r="AZ39" s="493"/>
      <c r="BA39" s="493"/>
      <c r="BB39" s="493"/>
      <c r="BC39" s="493"/>
      <c r="BD39" s="493"/>
      <c r="BE39" s="493"/>
      <c r="BF39" s="493"/>
    </row>
    <row r="40" spans="1:58" ht="25" x14ac:dyDescent="0.35">
      <c r="A40" s="829" t="s">
        <v>1152</v>
      </c>
      <c r="B40" s="813"/>
      <c r="C40" s="814"/>
      <c r="D40" s="815"/>
      <c r="E40" s="816"/>
      <c r="F40" s="817"/>
      <c r="G40" s="818"/>
      <c r="H40" s="816"/>
      <c r="I40" s="813"/>
      <c r="J40" s="830"/>
      <c r="K40" s="452"/>
      <c r="L40" s="489"/>
      <c r="M40" s="489"/>
      <c r="N40" s="424"/>
      <c r="O40" s="424"/>
      <c r="P40" s="434"/>
      <c r="Q40" s="425"/>
      <c r="R40" s="490"/>
      <c r="S40" s="491"/>
      <c r="T40" s="490"/>
      <c r="U40" s="425"/>
      <c r="V40" s="425"/>
      <c r="W40" s="425"/>
      <c r="X40" s="425"/>
      <c r="Y40" s="425"/>
      <c r="Z40" s="425"/>
      <c r="AA40" s="425"/>
      <c r="AB40" s="425"/>
      <c r="AC40" s="425"/>
      <c r="AD40" s="425"/>
      <c r="AE40" s="454"/>
      <c r="AF40" s="454"/>
      <c r="AG40" s="425"/>
      <c r="AH40" s="425"/>
      <c r="AI40" s="424"/>
      <c r="AJ40" s="424"/>
      <c r="AK40" s="424"/>
      <c r="AL40" s="424"/>
      <c r="AM40" s="424"/>
      <c r="AN40" s="424"/>
      <c r="AO40" s="424"/>
      <c r="AP40" s="424"/>
      <c r="AQ40" s="424"/>
      <c r="AR40" s="424"/>
      <c r="AS40" s="424"/>
      <c r="AT40" s="453"/>
      <c r="AU40" s="424"/>
      <c r="AV40" s="424"/>
      <c r="AW40" s="424"/>
      <c r="AX40" s="424"/>
      <c r="AY40" s="424"/>
      <c r="AZ40" s="424"/>
      <c r="BA40" s="424"/>
      <c r="BB40" s="424"/>
      <c r="BC40" s="424"/>
      <c r="BD40" s="424"/>
      <c r="BE40" s="424"/>
      <c r="BF40" s="424"/>
    </row>
    <row r="41" spans="1:58" x14ac:dyDescent="0.35">
      <c r="A41" s="806" t="s">
        <v>1285</v>
      </c>
      <c r="B41" s="807">
        <v>150000</v>
      </c>
      <c r="C41" s="807"/>
      <c r="D41" s="807"/>
      <c r="E41" s="807"/>
      <c r="F41" s="807"/>
      <c r="G41" s="807"/>
      <c r="H41" s="808"/>
      <c r="I41" s="808"/>
      <c r="J41" s="808"/>
      <c r="K41" s="452"/>
      <c r="L41" s="489"/>
      <c r="M41" s="489"/>
      <c r="N41" s="424"/>
      <c r="O41" s="424"/>
      <c r="P41" s="434"/>
      <c r="Q41" s="425"/>
      <c r="R41" s="490"/>
      <c r="S41" s="491"/>
      <c r="T41" s="490"/>
      <c r="U41" s="425"/>
      <c r="V41" s="425"/>
      <c r="W41" s="425"/>
      <c r="X41" s="425"/>
      <c r="Y41" s="425"/>
      <c r="Z41" s="425"/>
      <c r="AA41" s="425"/>
      <c r="AB41" s="425"/>
      <c r="AC41" s="425"/>
      <c r="AD41" s="425"/>
      <c r="AE41" s="454"/>
      <c r="AF41" s="454"/>
      <c r="AG41" s="425"/>
      <c r="AH41" s="425"/>
      <c r="AI41" s="424"/>
      <c r="AJ41" s="424"/>
      <c r="AK41" s="424"/>
      <c r="AL41" s="424"/>
      <c r="AM41" s="424"/>
      <c r="AN41" s="424"/>
      <c r="AO41" s="424"/>
      <c r="AP41" s="424"/>
      <c r="AQ41" s="424"/>
      <c r="AR41" s="424"/>
      <c r="AS41" s="424"/>
      <c r="AT41" s="453"/>
      <c r="AU41" s="424"/>
      <c r="AV41" s="424"/>
      <c r="AW41" s="424"/>
      <c r="AX41" s="424"/>
      <c r="AY41" s="424"/>
      <c r="AZ41" s="424"/>
      <c r="BA41" s="424"/>
      <c r="BB41" s="424"/>
      <c r="BC41" s="424"/>
      <c r="BD41" s="424"/>
      <c r="BE41" s="424"/>
      <c r="BF41" s="424"/>
    </row>
    <row r="42" spans="1:58" s="479" customFormat="1" ht="33.65" customHeight="1" x14ac:dyDescent="0.35">
      <c r="A42" s="1681" t="s">
        <v>1351</v>
      </c>
      <c r="B42" s="1682"/>
      <c r="C42" s="1682"/>
      <c r="D42" s="1682"/>
      <c r="E42" s="1682"/>
      <c r="F42" s="1682"/>
      <c r="G42" s="1682"/>
      <c r="H42" s="1682"/>
      <c r="I42" s="1682"/>
      <c r="J42" s="1683"/>
      <c r="K42" s="821"/>
      <c r="L42" s="477"/>
      <c r="M42" s="477"/>
      <c r="N42" s="477"/>
      <c r="O42" s="477"/>
      <c r="P42" s="477"/>
      <c r="Q42" s="477"/>
      <c r="R42" s="477"/>
      <c r="S42" s="478"/>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7"/>
      <c r="BB42" s="477"/>
      <c r="BC42" s="477"/>
      <c r="BD42" s="477"/>
      <c r="BE42" s="477"/>
      <c r="BF42" s="477"/>
    </row>
    <row r="43" spans="1:58" ht="62.5" x14ac:dyDescent="0.35">
      <c r="A43" s="445" t="s">
        <v>1300</v>
      </c>
      <c r="B43" s="446"/>
      <c r="C43" s="447"/>
      <c r="D43" s="487"/>
      <c r="E43" s="448"/>
      <c r="F43" s="449"/>
      <c r="G43" s="450"/>
      <c r="H43" s="448"/>
      <c r="I43" s="446"/>
      <c r="J43" s="831"/>
      <c r="K43" s="832"/>
      <c r="L43" s="434"/>
      <c r="M43" s="434"/>
      <c r="N43" s="424"/>
      <c r="O43" s="424"/>
      <c r="P43" s="434"/>
      <c r="Q43" s="425"/>
      <c r="R43" s="425"/>
      <c r="S43" s="425"/>
      <c r="T43" s="425"/>
      <c r="U43" s="425"/>
      <c r="V43" s="425"/>
      <c r="W43" s="425"/>
      <c r="X43" s="425"/>
      <c r="Y43" s="425"/>
      <c r="Z43" s="425"/>
      <c r="AA43" s="425"/>
      <c r="AB43" s="425"/>
      <c r="AC43" s="425"/>
      <c r="AD43" s="425"/>
      <c r="AE43" s="454"/>
      <c r="AF43" s="454"/>
      <c r="AG43" s="425"/>
      <c r="AH43" s="425"/>
      <c r="AI43" s="424"/>
      <c r="AJ43" s="424"/>
      <c r="AK43" s="424"/>
      <c r="AL43" s="424"/>
      <c r="AM43" s="424"/>
      <c r="AN43" s="424"/>
      <c r="AO43" s="424"/>
      <c r="AP43" s="424"/>
      <c r="AQ43" s="424"/>
      <c r="AR43" s="453"/>
      <c r="AS43" s="424"/>
      <c r="AT43" s="425"/>
      <c r="AU43" s="424"/>
      <c r="AV43" s="424"/>
      <c r="AW43" s="424"/>
      <c r="AX43" s="424"/>
      <c r="AY43" s="424"/>
      <c r="AZ43" s="424"/>
      <c r="BA43" s="424"/>
      <c r="BB43" s="424"/>
      <c r="BC43" s="424"/>
      <c r="BD43" s="424"/>
      <c r="BE43" s="424"/>
      <c r="BF43" s="424"/>
    </row>
    <row r="44" spans="1:58" ht="25" x14ac:dyDescent="0.35">
      <c r="A44" s="445" t="s">
        <v>1301</v>
      </c>
      <c r="B44" s="446"/>
      <c r="C44" s="447"/>
      <c r="D44" s="487"/>
      <c r="E44" s="448"/>
      <c r="F44" s="449"/>
      <c r="G44" s="450"/>
      <c r="H44" s="448"/>
      <c r="I44" s="446"/>
      <c r="J44" s="831"/>
      <c r="K44" s="832"/>
      <c r="L44" s="434"/>
      <c r="M44" s="434"/>
      <c r="N44" s="424"/>
      <c r="O44" s="424"/>
      <c r="P44" s="434"/>
      <c r="Q44" s="425"/>
      <c r="R44" s="425"/>
      <c r="S44" s="425"/>
      <c r="T44" s="425"/>
      <c r="U44" s="425"/>
      <c r="V44" s="425"/>
      <c r="W44" s="425"/>
      <c r="X44" s="425"/>
      <c r="Y44" s="425"/>
      <c r="Z44" s="425"/>
      <c r="AA44" s="425"/>
      <c r="AB44" s="425"/>
      <c r="AC44" s="425"/>
      <c r="AD44" s="425"/>
      <c r="AE44" s="454"/>
      <c r="AF44" s="454"/>
      <c r="AG44" s="425"/>
      <c r="AH44" s="425"/>
      <c r="AI44" s="424"/>
      <c r="AJ44" s="424"/>
      <c r="AK44" s="424"/>
      <c r="AL44" s="424"/>
      <c r="AM44" s="424"/>
      <c r="AN44" s="424"/>
      <c r="AO44" s="424"/>
      <c r="AP44" s="424"/>
      <c r="AQ44" s="424"/>
      <c r="AR44" s="453"/>
      <c r="AS44" s="424"/>
      <c r="AT44" s="425"/>
      <c r="AU44" s="424"/>
      <c r="AV44" s="424"/>
      <c r="AW44" s="424"/>
      <c r="AX44" s="424"/>
      <c r="AY44" s="424"/>
      <c r="AZ44" s="424"/>
      <c r="BA44" s="424"/>
      <c r="BB44" s="424"/>
      <c r="BC44" s="424"/>
      <c r="BD44" s="424"/>
      <c r="BE44" s="424"/>
      <c r="BF44" s="424"/>
    </row>
    <row r="45" spans="1:58" x14ac:dyDescent="0.35">
      <c r="A45" s="445" t="s">
        <v>1302</v>
      </c>
      <c r="B45" s="446"/>
      <c r="C45" s="447"/>
      <c r="D45" s="487"/>
      <c r="E45" s="448"/>
      <c r="F45" s="449"/>
      <c r="G45" s="450"/>
      <c r="H45" s="448"/>
      <c r="I45" s="446"/>
      <c r="J45" s="831"/>
      <c r="K45" s="832"/>
      <c r="L45" s="434"/>
      <c r="M45" s="434"/>
      <c r="N45" s="424"/>
      <c r="O45" s="424"/>
      <c r="P45" s="434"/>
      <c r="Q45" s="425"/>
      <c r="R45" s="425"/>
      <c r="S45" s="425"/>
      <c r="T45" s="425"/>
      <c r="U45" s="425"/>
      <c r="V45" s="425"/>
      <c r="W45" s="425"/>
      <c r="X45" s="425"/>
      <c r="Y45" s="425"/>
      <c r="Z45" s="425"/>
      <c r="AA45" s="425"/>
      <c r="AB45" s="425"/>
      <c r="AC45" s="425"/>
      <c r="AD45" s="425"/>
      <c r="AE45" s="454"/>
      <c r="AF45" s="454"/>
      <c r="AG45" s="425"/>
      <c r="AH45" s="425"/>
      <c r="AI45" s="424"/>
      <c r="AJ45" s="424"/>
      <c r="AK45" s="424"/>
      <c r="AL45" s="424"/>
      <c r="AM45" s="424"/>
      <c r="AN45" s="424"/>
      <c r="AO45" s="424"/>
      <c r="AP45" s="424"/>
      <c r="AQ45" s="424"/>
      <c r="AR45" s="453"/>
      <c r="AS45" s="424"/>
      <c r="AT45" s="425"/>
      <c r="AU45" s="424"/>
      <c r="AV45" s="424"/>
      <c r="AW45" s="424"/>
      <c r="AX45" s="424"/>
      <c r="AY45" s="424"/>
      <c r="AZ45" s="424"/>
      <c r="BA45" s="424"/>
      <c r="BB45" s="424"/>
      <c r="BC45" s="424"/>
      <c r="BD45" s="424"/>
      <c r="BE45" s="424"/>
      <c r="BF45" s="424"/>
    </row>
    <row r="46" spans="1:58" x14ac:dyDescent="0.35">
      <c r="A46" s="445" t="s">
        <v>1303</v>
      </c>
      <c r="B46" s="446"/>
      <c r="C46" s="447"/>
      <c r="D46" s="487"/>
      <c r="E46" s="448"/>
      <c r="F46" s="449"/>
      <c r="G46" s="450"/>
      <c r="H46" s="448"/>
      <c r="I46" s="446"/>
      <c r="J46" s="831"/>
      <c r="K46" s="832"/>
      <c r="L46" s="434"/>
      <c r="M46" s="434"/>
      <c r="N46" s="424"/>
      <c r="O46" s="424"/>
      <c r="P46" s="434"/>
      <c r="Q46" s="425"/>
      <c r="R46" s="425"/>
      <c r="S46" s="425"/>
      <c r="T46" s="425"/>
      <c r="U46" s="425"/>
      <c r="V46" s="425"/>
      <c r="W46" s="425"/>
      <c r="X46" s="425"/>
      <c r="Y46" s="425"/>
      <c r="Z46" s="425"/>
      <c r="AA46" s="425"/>
      <c r="AB46" s="425"/>
      <c r="AC46" s="425"/>
      <c r="AD46" s="425"/>
      <c r="AE46" s="454"/>
      <c r="AF46" s="454"/>
      <c r="AG46" s="425"/>
      <c r="AH46" s="425"/>
      <c r="AI46" s="424"/>
      <c r="AJ46" s="424"/>
      <c r="AK46" s="424"/>
      <c r="AL46" s="424"/>
      <c r="AM46" s="424"/>
      <c r="AN46" s="424"/>
      <c r="AO46" s="424"/>
      <c r="AP46" s="424"/>
      <c r="AQ46" s="424"/>
      <c r="AR46" s="425"/>
      <c r="AS46" s="453"/>
      <c r="AT46" s="424"/>
      <c r="AU46" s="424"/>
      <c r="AV46" s="424"/>
      <c r="AW46" s="424"/>
      <c r="AX46" s="424"/>
      <c r="AY46" s="424"/>
      <c r="AZ46" s="424"/>
      <c r="BA46" s="424"/>
      <c r="BB46" s="424"/>
      <c r="BC46" s="424"/>
      <c r="BD46" s="424"/>
      <c r="BE46" s="424"/>
      <c r="BF46" s="424"/>
    </row>
    <row r="47" spans="1:58" x14ac:dyDescent="0.35">
      <c r="A47" s="445" t="s">
        <v>1304</v>
      </c>
      <c r="B47" s="446"/>
      <c r="C47" s="447"/>
      <c r="D47" s="487"/>
      <c r="E47" s="448"/>
      <c r="F47" s="449"/>
      <c r="G47" s="450"/>
      <c r="H47" s="448"/>
      <c r="I47" s="446"/>
      <c r="J47" s="831"/>
      <c r="K47" s="832"/>
      <c r="L47" s="434"/>
      <c r="M47" s="434"/>
      <c r="N47" s="424"/>
      <c r="O47" s="424"/>
      <c r="P47" s="434"/>
      <c r="Q47" s="425"/>
      <c r="R47" s="425"/>
      <c r="S47" s="425"/>
      <c r="T47" s="425"/>
      <c r="U47" s="425"/>
      <c r="V47" s="425"/>
      <c r="W47" s="425"/>
      <c r="X47" s="425"/>
      <c r="Y47" s="425"/>
      <c r="Z47" s="425"/>
      <c r="AA47" s="425"/>
      <c r="AB47" s="425"/>
      <c r="AC47" s="425"/>
      <c r="AD47" s="425"/>
      <c r="AE47" s="454"/>
      <c r="AF47" s="454"/>
      <c r="AG47" s="425"/>
      <c r="AH47" s="425"/>
      <c r="AI47" s="424"/>
      <c r="AJ47" s="424"/>
      <c r="AK47" s="424"/>
      <c r="AL47" s="424"/>
      <c r="AM47" s="424"/>
      <c r="AN47" s="424"/>
      <c r="AO47" s="424"/>
      <c r="AP47" s="424"/>
      <c r="AQ47" s="424"/>
      <c r="AR47" s="425"/>
      <c r="AS47" s="453"/>
      <c r="AT47" s="424"/>
      <c r="AU47" s="424"/>
      <c r="AV47" s="424"/>
      <c r="AW47" s="424"/>
      <c r="AX47" s="424"/>
      <c r="AY47" s="424"/>
      <c r="AZ47" s="424"/>
      <c r="BA47" s="424"/>
      <c r="BB47" s="424"/>
      <c r="BC47" s="424"/>
      <c r="BD47" s="424"/>
      <c r="BE47" s="424"/>
      <c r="BF47" s="424"/>
    </row>
    <row r="48" spans="1:58" ht="25" x14ac:dyDescent="0.35">
      <c r="A48" s="485" t="s">
        <v>1152</v>
      </c>
      <c r="B48" s="446"/>
      <c r="C48" s="447"/>
      <c r="D48" s="487"/>
      <c r="E48" s="448"/>
      <c r="F48" s="449"/>
      <c r="G48" s="450"/>
      <c r="H48" s="448"/>
      <c r="I48" s="446"/>
      <c r="J48" s="831"/>
      <c r="K48" s="832"/>
      <c r="L48" s="434"/>
      <c r="M48" s="434"/>
      <c r="N48" s="424"/>
      <c r="O48" s="424"/>
      <c r="P48" s="434"/>
      <c r="Q48" s="425"/>
      <c r="R48" s="425"/>
      <c r="S48" s="425"/>
      <c r="T48" s="425"/>
      <c r="U48" s="425"/>
      <c r="V48" s="425"/>
      <c r="W48" s="425"/>
      <c r="X48" s="425"/>
      <c r="Y48" s="425"/>
      <c r="Z48" s="425"/>
      <c r="AA48" s="425"/>
      <c r="AB48" s="425"/>
      <c r="AC48" s="425"/>
      <c r="AD48" s="425"/>
      <c r="AE48" s="454"/>
      <c r="AF48" s="454"/>
      <c r="AG48" s="425"/>
      <c r="AH48" s="425"/>
      <c r="AI48" s="424"/>
      <c r="AJ48" s="424"/>
      <c r="AK48" s="424"/>
      <c r="AL48" s="424"/>
      <c r="AM48" s="424"/>
      <c r="AN48" s="424"/>
      <c r="AO48" s="424"/>
      <c r="AP48" s="424"/>
      <c r="AQ48" s="424"/>
      <c r="AR48" s="425"/>
      <c r="AS48" s="424"/>
      <c r="AT48" s="453"/>
      <c r="AU48" s="424"/>
      <c r="AV48" s="424"/>
      <c r="AW48" s="424"/>
      <c r="AX48" s="424"/>
      <c r="AY48" s="424"/>
      <c r="AZ48" s="424"/>
      <c r="BA48" s="424"/>
      <c r="BB48" s="424"/>
      <c r="BC48" s="424"/>
      <c r="BD48" s="424"/>
      <c r="BE48" s="424"/>
      <c r="BF48" s="424"/>
    </row>
    <row r="49" spans="1:58" x14ac:dyDescent="0.35">
      <c r="A49" s="806" t="s">
        <v>1352</v>
      </c>
      <c r="B49" s="807">
        <v>30000</v>
      </c>
      <c r="C49" s="807"/>
      <c r="D49" s="807"/>
      <c r="E49" s="807"/>
      <c r="F49" s="807"/>
      <c r="G49" s="807"/>
      <c r="H49" s="808"/>
      <c r="I49" s="808"/>
      <c r="J49" s="808"/>
      <c r="K49" s="832"/>
      <c r="L49" s="434"/>
      <c r="M49" s="434"/>
      <c r="N49" s="434"/>
      <c r="O49" s="425"/>
      <c r="P49" s="425"/>
      <c r="Q49" s="425"/>
      <c r="R49" s="425"/>
      <c r="S49" s="425"/>
      <c r="T49" s="425"/>
      <c r="U49" s="425"/>
      <c r="V49" s="425"/>
      <c r="W49" s="425"/>
      <c r="X49" s="425"/>
      <c r="Y49" s="425"/>
      <c r="Z49" s="425"/>
      <c r="AA49" s="425"/>
      <c r="AB49" s="425"/>
      <c r="AC49" s="454"/>
      <c r="AD49" s="454"/>
      <c r="AE49" s="425"/>
      <c r="AF49" s="425"/>
      <c r="AG49" s="424"/>
      <c r="AH49" s="424"/>
      <c r="AI49" s="424"/>
      <c r="AJ49" s="424"/>
      <c r="AK49" s="424"/>
      <c r="AL49" s="424"/>
      <c r="AM49" s="424"/>
      <c r="AN49" s="424"/>
      <c r="AO49" s="424"/>
      <c r="AP49" s="424"/>
      <c r="AQ49" s="424"/>
      <c r="AR49" s="425"/>
      <c r="AS49" s="425"/>
      <c r="AT49" s="425"/>
      <c r="AU49" s="424"/>
      <c r="AV49" s="424"/>
      <c r="AW49" s="424"/>
      <c r="AX49" s="453"/>
      <c r="AY49" s="424"/>
      <c r="AZ49" s="424"/>
      <c r="BA49" s="424"/>
      <c r="BB49" s="424"/>
      <c r="BC49" s="424"/>
      <c r="BD49" s="424"/>
      <c r="BE49" s="424"/>
      <c r="BF49" s="424"/>
    </row>
    <row r="50" spans="1:58" x14ac:dyDescent="0.35">
      <c r="A50" s="833" t="s">
        <v>1194</v>
      </c>
      <c r="B50" s="834">
        <f>B25+B33+B41+B49</f>
        <v>470000</v>
      </c>
      <c r="C50" s="835"/>
      <c r="D50" s="834"/>
      <c r="E50" s="834"/>
      <c r="F50" s="836"/>
      <c r="G50" s="837"/>
      <c r="H50" s="834"/>
      <c r="I50" s="834"/>
      <c r="J50" s="834"/>
      <c r="K50" s="50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row>
    <row r="51" spans="1:58" s="533" customFormat="1" ht="15" thickBot="1" x14ac:dyDescent="0.4">
      <c r="A51" s="521" t="s">
        <v>1195</v>
      </c>
      <c r="B51" s="522">
        <f>0.085*B50</f>
        <v>39950</v>
      </c>
      <c r="C51" s="523"/>
      <c r="D51" s="522"/>
      <c r="E51" s="522"/>
      <c r="F51" s="524"/>
      <c r="G51" s="525"/>
      <c r="H51" s="522"/>
      <c r="I51" s="522"/>
      <c r="J51" s="526"/>
      <c r="L51" s="397"/>
      <c r="M51" s="397"/>
      <c r="N51" s="397"/>
      <c r="O51" s="397"/>
      <c r="P51" s="397"/>
      <c r="Q51" s="397"/>
      <c r="R51" s="397"/>
      <c r="S51" s="397"/>
      <c r="T51" s="397"/>
      <c r="U51" s="397"/>
      <c r="V51" s="397"/>
      <c r="W51" s="397"/>
    </row>
    <row r="52" spans="1:58" s="533" customFormat="1" ht="15.5" thickBot="1" x14ac:dyDescent="0.4">
      <c r="A52" s="838" t="s">
        <v>1342</v>
      </c>
      <c r="B52" s="528">
        <f>SUM(B50:B51)</f>
        <v>509950</v>
      </c>
      <c r="C52" s="529"/>
      <c r="D52" s="528"/>
      <c r="E52" s="528"/>
      <c r="F52" s="530"/>
      <c r="G52" s="528"/>
      <c r="H52" s="528"/>
      <c r="I52" s="528"/>
      <c r="J52" s="528"/>
      <c r="L52" s="397"/>
      <c r="M52" s="397"/>
      <c r="N52" s="397"/>
      <c r="O52" s="397"/>
      <c r="P52" s="397"/>
      <c r="Q52" s="397"/>
      <c r="R52" s="397"/>
      <c r="S52" s="397"/>
      <c r="T52" s="397"/>
      <c r="U52" s="397"/>
      <c r="V52" s="397"/>
      <c r="W52" s="397"/>
    </row>
    <row r="53" spans="1:58" s="533" customFormat="1" ht="15" thickBot="1" x14ac:dyDescent="0.4">
      <c r="A53" s="532"/>
      <c r="C53" s="523"/>
      <c r="F53" s="534"/>
      <c r="G53" s="535"/>
      <c r="L53" s="397"/>
      <c r="M53" s="397"/>
      <c r="N53" s="397"/>
      <c r="O53" s="397"/>
      <c r="P53" s="397"/>
      <c r="Q53" s="397"/>
      <c r="R53" s="397"/>
      <c r="S53" s="397"/>
      <c r="T53" s="397"/>
      <c r="U53" s="397"/>
      <c r="V53" s="397"/>
      <c r="W53" s="397"/>
    </row>
    <row r="54" spans="1:58" s="533" customFormat="1" ht="15.5" thickBot="1" x14ac:dyDescent="0.4">
      <c r="A54" s="1661" t="s">
        <v>1197</v>
      </c>
      <c r="B54" s="1662"/>
      <c r="C54" s="1662"/>
      <c r="D54" s="1662"/>
      <c r="E54" s="1662"/>
      <c r="F54" s="1662"/>
      <c r="G54" s="1662"/>
      <c r="H54" s="1663"/>
      <c r="I54" s="1663"/>
      <c r="J54" s="1663"/>
      <c r="L54" s="397"/>
      <c r="M54" s="397"/>
      <c r="N54" s="397"/>
      <c r="O54" s="397"/>
      <c r="P54" s="397"/>
      <c r="Q54" s="397"/>
      <c r="R54" s="397"/>
      <c r="S54" s="397"/>
      <c r="T54" s="397"/>
      <c r="U54" s="397"/>
      <c r="V54" s="397"/>
      <c r="W54" s="397"/>
    </row>
    <row r="55" spans="1:58" s="533" customFormat="1" x14ac:dyDescent="0.35">
      <c r="A55" s="536"/>
      <c r="B55" s="536"/>
      <c r="C55" s="537"/>
      <c r="D55" s="536"/>
      <c r="E55" s="536"/>
      <c r="F55" s="538"/>
      <c r="G55" s="536"/>
      <c r="H55" s="540"/>
      <c r="I55" s="536"/>
      <c r="J55" s="536"/>
      <c r="L55" s="397"/>
      <c r="M55" s="397"/>
      <c r="N55" s="397"/>
      <c r="O55" s="397"/>
      <c r="P55" s="397"/>
      <c r="Q55" s="397"/>
      <c r="R55" s="397"/>
      <c r="S55" s="397"/>
      <c r="T55" s="397"/>
      <c r="U55" s="397"/>
      <c r="V55" s="397"/>
      <c r="W55" s="397"/>
    </row>
    <row r="56" spans="1:58" s="533" customFormat="1" x14ac:dyDescent="0.35">
      <c r="A56" s="536"/>
      <c r="B56" s="536"/>
      <c r="C56" s="537"/>
      <c r="D56" s="536"/>
      <c r="E56" s="536"/>
      <c r="F56" s="538"/>
      <c r="G56" s="536"/>
      <c r="H56" s="536"/>
      <c r="I56" s="536"/>
      <c r="J56" s="536"/>
      <c r="L56" s="397"/>
      <c r="M56" s="397"/>
      <c r="N56" s="397"/>
      <c r="O56" s="397"/>
      <c r="P56" s="397"/>
      <c r="Q56" s="397"/>
      <c r="R56" s="397"/>
      <c r="S56" s="397"/>
      <c r="T56" s="397"/>
      <c r="U56" s="397"/>
      <c r="V56" s="397"/>
      <c r="W56" s="397"/>
    </row>
    <row r="57" spans="1:58" s="533" customFormat="1" x14ac:dyDescent="0.35">
      <c r="A57" s="536"/>
      <c r="B57" s="536"/>
      <c r="C57" s="537"/>
      <c r="D57" s="536"/>
      <c r="E57" s="536"/>
      <c r="F57" s="538"/>
      <c r="G57" s="536"/>
      <c r="H57" s="536"/>
      <c r="I57" s="536"/>
      <c r="J57" s="536"/>
      <c r="L57" s="397"/>
      <c r="M57" s="397"/>
      <c r="N57" s="397"/>
      <c r="O57" s="397"/>
      <c r="P57" s="397"/>
      <c r="Q57" s="397"/>
      <c r="R57" s="397"/>
      <c r="S57" s="397"/>
      <c r="T57" s="397"/>
      <c r="U57" s="397"/>
      <c r="V57" s="397"/>
      <c r="W57" s="397"/>
    </row>
    <row r="58" spans="1:58" s="533" customFormat="1" x14ac:dyDescent="0.35">
      <c r="A58" s="536"/>
      <c r="B58" s="536"/>
      <c r="C58" s="537"/>
      <c r="D58" s="536"/>
      <c r="E58" s="536"/>
      <c r="F58" s="538"/>
      <c r="G58" s="536"/>
      <c r="H58" s="536"/>
      <c r="I58" s="536"/>
      <c r="J58" s="536"/>
      <c r="L58" s="397"/>
      <c r="M58" s="397"/>
      <c r="N58" s="397"/>
      <c r="O58" s="397"/>
      <c r="P58" s="397"/>
      <c r="Q58" s="397"/>
      <c r="R58" s="397"/>
      <c r="S58" s="397"/>
      <c r="T58" s="397"/>
      <c r="U58" s="397"/>
      <c r="V58" s="397"/>
      <c r="W58" s="397"/>
    </row>
  </sheetData>
  <mergeCells count="38">
    <mergeCell ref="A7:J7"/>
    <mergeCell ref="A1:J1"/>
    <mergeCell ref="A3:J3"/>
    <mergeCell ref="A4:J4"/>
    <mergeCell ref="A5:J5"/>
    <mergeCell ref="A6:J6"/>
    <mergeCell ref="BD8:BG8"/>
    <mergeCell ref="L8:O8"/>
    <mergeCell ref="P8:S8"/>
    <mergeCell ref="T8:W8"/>
    <mergeCell ref="X8:AA8"/>
    <mergeCell ref="AB8:AE8"/>
    <mergeCell ref="AF8:AI8"/>
    <mergeCell ref="AJ8:AM8"/>
    <mergeCell ref="AN8:AQ8"/>
    <mergeCell ref="AR8:AU8"/>
    <mergeCell ref="AV8:AY8"/>
    <mergeCell ref="AZ8:BC8"/>
    <mergeCell ref="BD10:BG10"/>
    <mergeCell ref="L10:O10"/>
    <mergeCell ref="P10:S10"/>
    <mergeCell ref="T10:W10"/>
    <mergeCell ref="X10:AA10"/>
    <mergeCell ref="AB10:AE10"/>
    <mergeCell ref="AF10:AI10"/>
    <mergeCell ref="AJ10:AM10"/>
    <mergeCell ref="AN10:AQ10"/>
    <mergeCell ref="AR10:AU10"/>
    <mergeCell ref="AV10:AY10"/>
    <mergeCell ref="AZ10:BC10"/>
    <mergeCell ref="A54:G54"/>
    <mergeCell ref="H54:J54"/>
    <mergeCell ref="A13:J13"/>
    <mergeCell ref="A15:J15"/>
    <mergeCell ref="A16:J16"/>
    <mergeCell ref="A26:J26"/>
    <mergeCell ref="A34:J34"/>
    <mergeCell ref="A42:J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G54"/>
  <sheetViews>
    <sheetView workbookViewId="0">
      <selection sqref="A1:XFD1048576"/>
    </sheetView>
  </sheetViews>
  <sheetFormatPr defaultColWidth="8.81640625" defaultRowHeight="14.5" x14ac:dyDescent="0.35"/>
  <cols>
    <col min="1" max="1" width="71.54296875" style="532" customWidth="1"/>
    <col min="2" max="2" width="13.54296875" style="533" customWidth="1"/>
    <col min="3" max="3" width="8.26953125" style="523" customWidth="1"/>
    <col min="4" max="4" width="12.81640625" style="533" customWidth="1"/>
    <col min="5" max="5" width="12.54296875" style="533" customWidth="1"/>
    <col min="6" max="6" width="18.1796875" style="534" customWidth="1"/>
    <col min="7" max="7" width="10.453125" style="535" customWidth="1"/>
    <col min="8" max="8" width="16.453125" style="533" customWidth="1"/>
    <col min="9" max="9" width="14.26953125" style="533" customWidth="1"/>
    <col min="10" max="10" width="20" style="533" customWidth="1"/>
    <col min="11" max="11" width="1" style="533" customWidth="1"/>
    <col min="12" max="16384" width="8.81640625" style="397"/>
  </cols>
  <sheetData>
    <row r="1" spans="1:59" ht="73.5" customHeight="1" x14ac:dyDescent="0.35">
      <c r="A1" s="1656" t="s">
        <v>1105</v>
      </c>
      <c r="B1" s="1657"/>
      <c r="C1" s="1657"/>
      <c r="D1" s="1657"/>
      <c r="E1" s="1657"/>
      <c r="F1" s="1657"/>
      <c r="G1" s="1657"/>
      <c r="H1" s="1657"/>
      <c r="I1" s="1657"/>
      <c r="J1" s="1657"/>
      <c r="K1" s="396"/>
    </row>
    <row r="2" spans="1:59" ht="17.5" x14ac:dyDescent="0.35">
      <c r="A2" s="398"/>
      <c r="B2" s="399"/>
      <c r="C2" s="399"/>
      <c r="D2" s="399"/>
      <c r="E2" s="399"/>
      <c r="F2" s="399"/>
      <c r="G2" s="399"/>
      <c r="H2" s="399"/>
      <c r="I2" s="399"/>
      <c r="J2" s="399"/>
      <c r="K2" s="396"/>
    </row>
    <row r="3" spans="1:59" ht="15" x14ac:dyDescent="0.35">
      <c r="A3" s="1658" t="s">
        <v>1106</v>
      </c>
      <c r="B3" s="1655"/>
      <c r="C3" s="1655"/>
      <c r="D3" s="1655"/>
      <c r="E3" s="1655"/>
      <c r="F3" s="1655"/>
      <c r="G3" s="1655"/>
      <c r="H3" s="1655"/>
      <c r="I3" s="1655"/>
      <c r="J3" s="1655"/>
      <c r="K3" s="400"/>
    </row>
    <row r="4" spans="1:59" ht="15" x14ac:dyDescent="0.35">
      <c r="A4" s="1658" t="s">
        <v>1107</v>
      </c>
      <c r="B4" s="1655"/>
      <c r="C4" s="1655"/>
      <c r="D4" s="1655"/>
      <c r="E4" s="1655"/>
      <c r="F4" s="1655"/>
      <c r="G4" s="1655"/>
      <c r="H4" s="1655"/>
      <c r="I4" s="1655"/>
      <c r="J4" s="1655"/>
      <c r="K4" s="400"/>
    </row>
    <row r="5" spans="1:59" ht="15" x14ac:dyDescent="0.35">
      <c r="A5" s="1658" t="s">
        <v>1278</v>
      </c>
      <c r="B5" s="1655"/>
      <c r="C5" s="1655"/>
      <c r="D5" s="1655"/>
      <c r="E5" s="1655"/>
      <c r="F5" s="1655"/>
      <c r="G5" s="1655"/>
      <c r="H5" s="1655"/>
      <c r="I5" s="1655"/>
      <c r="J5" s="1655"/>
      <c r="K5" s="400"/>
    </row>
    <row r="6" spans="1:59" ht="15" x14ac:dyDescent="0.35">
      <c r="A6" s="1654" t="s">
        <v>1353</v>
      </c>
      <c r="B6" s="1655"/>
      <c r="C6" s="1655"/>
      <c r="D6" s="1655"/>
      <c r="E6" s="1655"/>
      <c r="F6" s="1655"/>
      <c r="G6" s="1655"/>
      <c r="H6" s="1655"/>
      <c r="I6" s="1655"/>
      <c r="J6" s="1655"/>
      <c r="K6" s="400"/>
    </row>
    <row r="7" spans="1:59" ht="15" x14ac:dyDescent="0.35">
      <c r="A7" s="1654" t="s">
        <v>1354</v>
      </c>
      <c r="B7" s="1655"/>
      <c r="C7" s="1655"/>
      <c r="D7" s="1655"/>
      <c r="E7" s="1655"/>
      <c r="F7" s="1655"/>
      <c r="G7" s="1655"/>
      <c r="H7" s="1655"/>
      <c r="I7" s="1655"/>
      <c r="J7" s="1655"/>
      <c r="K7" s="400"/>
    </row>
    <row r="8" spans="1:59" ht="18.75" customHeight="1" x14ac:dyDescent="0.35">
      <c r="A8" s="401" t="s">
        <v>1355</v>
      </c>
      <c r="B8" s="402"/>
      <c r="C8" s="402"/>
      <c r="D8" s="402"/>
      <c r="E8" s="402"/>
      <c r="F8" s="402"/>
      <c r="G8" s="402"/>
      <c r="H8" s="402"/>
      <c r="I8" s="402"/>
      <c r="J8" s="403"/>
      <c r="K8" s="404"/>
    </row>
    <row r="9" spans="1:59" s="414" customFormat="1" ht="81" thickBot="1" x14ac:dyDescent="0.4">
      <c r="A9" s="405" t="s">
        <v>1112</v>
      </c>
      <c r="B9" s="406" t="s">
        <v>1113</v>
      </c>
      <c r="C9" s="407" t="s">
        <v>1114</v>
      </c>
      <c r="D9" s="406" t="s">
        <v>1115</v>
      </c>
      <c r="E9" s="406" t="s">
        <v>1116</v>
      </c>
      <c r="F9" s="408" t="s">
        <v>1117</v>
      </c>
      <c r="G9" s="408" t="s">
        <v>1118</v>
      </c>
      <c r="H9" s="406" t="s">
        <v>1119</v>
      </c>
      <c r="I9" s="406" t="s">
        <v>1120</v>
      </c>
      <c r="J9" s="406" t="s">
        <v>1121</v>
      </c>
      <c r="K9" s="757"/>
      <c r="L9" s="1698">
        <v>43118</v>
      </c>
      <c r="M9" s="1699"/>
      <c r="N9" s="1699"/>
      <c r="O9" s="1699"/>
      <c r="P9" s="1696">
        <v>43132</v>
      </c>
      <c r="Q9" s="1697"/>
      <c r="R9" s="1697"/>
      <c r="S9" s="1697"/>
      <c r="T9" s="1698">
        <v>43160</v>
      </c>
      <c r="U9" s="1699"/>
      <c r="V9" s="1699"/>
      <c r="W9" s="1699"/>
      <c r="X9" s="1696">
        <v>43191</v>
      </c>
      <c r="Y9" s="1697"/>
      <c r="Z9" s="1697"/>
      <c r="AA9" s="1697"/>
      <c r="AB9" s="1698">
        <v>43221</v>
      </c>
      <c r="AC9" s="1699"/>
      <c r="AD9" s="1699"/>
      <c r="AE9" s="1699"/>
      <c r="AF9" s="1696">
        <v>43252</v>
      </c>
      <c r="AG9" s="1697"/>
      <c r="AH9" s="1697"/>
      <c r="AI9" s="1697"/>
      <c r="AJ9" s="1698">
        <v>43282</v>
      </c>
      <c r="AK9" s="1699"/>
      <c r="AL9" s="1699"/>
      <c r="AM9" s="1699"/>
      <c r="AN9" s="1696">
        <v>43313</v>
      </c>
      <c r="AO9" s="1697"/>
      <c r="AP9" s="1697"/>
      <c r="AQ9" s="1697"/>
      <c r="AR9" s="1698">
        <v>43344</v>
      </c>
      <c r="AS9" s="1699"/>
      <c r="AT9" s="1699"/>
      <c r="AU9" s="1699"/>
      <c r="AV9" s="1696">
        <v>43374</v>
      </c>
      <c r="AW9" s="1697"/>
      <c r="AX9" s="1697"/>
      <c r="AY9" s="1697"/>
      <c r="AZ9" s="1698">
        <v>43405</v>
      </c>
      <c r="BA9" s="1699"/>
      <c r="BB9" s="1699"/>
      <c r="BC9" s="1699"/>
      <c r="BD9" s="1696">
        <v>43435</v>
      </c>
      <c r="BE9" s="1697"/>
      <c r="BF9" s="1697"/>
      <c r="BG9" s="1697"/>
    </row>
    <row r="10" spans="1:59" ht="25.5" customHeight="1" thickBot="1" x14ac:dyDescent="0.4">
      <c r="A10" s="415" t="s">
        <v>1344</v>
      </c>
      <c r="B10" s="416">
        <v>339</v>
      </c>
      <c r="C10" s="417"/>
      <c r="D10" s="416"/>
      <c r="E10" s="416"/>
      <c r="F10" s="418"/>
      <c r="G10" s="416"/>
      <c r="H10" s="416"/>
      <c r="I10" s="416"/>
      <c r="J10" s="419"/>
      <c r="K10" s="420"/>
      <c r="L10" s="422" t="s">
        <v>1123</v>
      </c>
      <c r="M10" s="422" t="s">
        <v>1124</v>
      </c>
      <c r="N10" s="422" t="s">
        <v>1125</v>
      </c>
      <c r="O10" s="422" t="s">
        <v>1126</v>
      </c>
      <c r="P10" s="422" t="s">
        <v>1127</v>
      </c>
      <c r="Q10" s="422" t="s">
        <v>1128</v>
      </c>
      <c r="R10" s="422" t="s">
        <v>1125</v>
      </c>
      <c r="S10" s="422" t="s">
        <v>1126</v>
      </c>
      <c r="T10" s="422" t="s">
        <v>1123</v>
      </c>
      <c r="U10" s="422" t="s">
        <v>1128</v>
      </c>
      <c r="V10" s="422" t="s">
        <v>1125</v>
      </c>
      <c r="W10" s="422" t="s">
        <v>1126</v>
      </c>
      <c r="X10" s="422" t="s">
        <v>1123</v>
      </c>
      <c r="Y10" s="422" t="s">
        <v>1128</v>
      </c>
      <c r="Z10" s="422" t="s">
        <v>1125</v>
      </c>
      <c r="AA10" s="422" t="s">
        <v>1126</v>
      </c>
      <c r="AB10" s="422" t="s">
        <v>1123</v>
      </c>
      <c r="AC10" s="422" t="s">
        <v>1124</v>
      </c>
      <c r="AD10" s="422" t="s">
        <v>1125</v>
      </c>
      <c r="AE10" s="422" t="s">
        <v>1126</v>
      </c>
      <c r="AF10" s="422" t="s">
        <v>1127</v>
      </c>
      <c r="AG10" s="422" t="s">
        <v>1128</v>
      </c>
      <c r="AH10" s="422" t="s">
        <v>1125</v>
      </c>
      <c r="AI10" s="422" t="s">
        <v>1126</v>
      </c>
      <c r="AJ10" s="422" t="s">
        <v>1123</v>
      </c>
      <c r="AK10" s="422" t="s">
        <v>1128</v>
      </c>
      <c r="AL10" s="422" t="s">
        <v>1125</v>
      </c>
      <c r="AM10" s="422" t="s">
        <v>1126</v>
      </c>
      <c r="AN10" s="422" t="s">
        <v>1123</v>
      </c>
      <c r="AO10" s="422" t="s">
        <v>1128</v>
      </c>
      <c r="AP10" s="422" t="s">
        <v>1125</v>
      </c>
      <c r="AQ10" s="422" t="s">
        <v>1126</v>
      </c>
      <c r="AR10" s="422" t="s">
        <v>1123</v>
      </c>
      <c r="AS10" s="422" t="s">
        <v>1124</v>
      </c>
      <c r="AT10" s="422" t="s">
        <v>1125</v>
      </c>
      <c r="AU10" s="422" t="s">
        <v>1126</v>
      </c>
      <c r="AV10" s="422" t="s">
        <v>1127</v>
      </c>
      <c r="AW10" s="422" t="s">
        <v>1128</v>
      </c>
      <c r="AX10" s="422" t="s">
        <v>1125</v>
      </c>
      <c r="AY10" s="422" t="s">
        <v>1126</v>
      </c>
      <c r="AZ10" s="422" t="s">
        <v>1123</v>
      </c>
      <c r="BA10" s="422" t="s">
        <v>1128</v>
      </c>
      <c r="BB10" s="422" t="s">
        <v>1125</v>
      </c>
      <c r="BC10" s="422" t="s">
        <v>1126</v>
      </c>
      <c r="BD10" s="422" t="s">
        <v>1123</v>
      </c>
      <c r="BE10" s="422" t="s">
        <v>1128</v>
      </c>
      <c r="BF10" s="422" t="s">
        <v>1125</v>
      </c>
      <c r="BG10" s="422" t="s">
        <v>1126</v>
      </c>
    </row>
    <row r="11" spans="1:59" ht="12.75" customHeight="1" thickBot="1" x14ac:dyDescent="0.4">
      <c r="A11" s="839"/>
      <c r="B11" s="508"/>
      <c r="C11" s="840"/>
      <c r="D11" s="841"/>
      <c r="E11" s="841"/>
      <c r="F11" s="510"/>
      <c r="G11" s="511"/>
      <c r="H11" s="841"/>
      <c r="I11" s="841"/>
      <c r="J11" s="841"/>
      <c r="K11" s="452"/>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row>
    <row r="12" spans="1:59" ht="75" customHeight="1" thickBot="1" x14ac:dyDescent="0.4">
      <c r="A12" s="1649">
        <f>0.085*J46</f>
        <v>37447.367584500003</v>
      </c>
      <c r="B12" s="1649"/>
      <c r="C12" s="1649"/>
      <c r="D12" s="1649"/>
      <c r="E12" s="1649"/>
      <c r="F12" s="1649"/>
      <c r="G12" s="1649"/>
      <c r="H12" s="1649"/>
      <c r="I12" s="1649"/>
      <c r="J12" s="1649"/>
      <c r="K12" s="423"/>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row>
    <row r="13" spans="1:59" ht="12.75" customHeight="1" x14ac:dyDescent="0.35">
      <c r="A13" s="415" t="s">
        <v>1129</v>
      </c>
      <c r="B13" s="416"/>
      <c r="C13" s="417"/>
      <c r="D13" s="416"/>
      <c r="E13" s="416"/>
      <c r="F13" s="418"/>
      <c r="G13" s="416"/>
      <c r="H13" s="416"/>
      <c r="I13" s="416"/>
      <c r="J13" s="419"/>
      <c r="K13" s="420"/>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row>
    <row r="14" spans="1:59" s="547" customFormat="1" ht="70.5" customHeight="1" x14ac:dyDescent="0.35">
      <c r="A14" s="1713" t="s">
        <v>1356</v>
      </c>
      <c r="B14" s="1714"/>
      <c r="C14" s="1714"/>
      <c r="D14" s="1714"/>
      <c r="E14" s="1714"/>
      <c r="F14" s="1714"/>
      <c r="G14" s="1714"/>
      <c r="H14" s="1714"/>
      <c r="I14" s="1714"/>
      <c r="J14" s="1715"/>
      <c r="K14" s="452"/>
      <c r="L14" s="454"/>
      <c r="M14" s="454"/>
      <c r="N14" s="424"/>
      <c r="O14" s="43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row>
    <row r="15" spans="1:59" s="474" customFormat="1" ht="22.5" customHeight="1" x14ac:dyDescent="0.35">
      <c r="A15" s="476" t="s">
        <v>1357</v>
      </c>
      <c r="B15" s="438"/>
      <c r="C15" s="439"/>
      <c r="D15" s="438"/>
      <c r="E15" s="438"/>
      <c r="F15" s="440"/>
      <c r="G15" s="441"/>
      <c r="H15" s="438"/>
      <c r="I15" s="438"/>
      <c r="J15" s="442"/>
      <c r="K15" s="452"/>
      <c r="L15" s="454"/>
      <c r="M15" s="454"/>
      <c r="N15" s="424"/>
      <c r="O15" s="43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799"/>
    </row>
    <row r="16" spans="1:59" ht="25" x14ac:dyDescent="0.35">
      <c r="A16" s="485" t="s">
        <v>1358</v>
      </c>
      <c r="B16" s="446"/>
      <c r="C16" s="447"/>
      <c r="D16" s="487"/>
      <c r="E16" s="448"/>
      <c r="F16" s="449"/>
      <c r="G16" s="450"/>
      <c r="H16" s="448"/>
      <c r="I16" s="446"/>
      <c r="J16" s="451">
        <f>H16-I16</f>
        <v>0</v>
      </c>
      <c r="K16" s="452"/>
      <c r="L16" s="457"/>
      <c r="M16" s="457"/>
      <c r="N16" s="424"/>
      <c r="O16" s="43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row>
    <row r="17" spans="1:59" x14ac:dyDescent="0.35">
      <c r="A17" s="485" t="s">
        <v>1359</v>
      </c>
      <c r="B17" s="446"/>
      <c r="C17" s="447"/>
      <c r="D17" s="487"/>
      <c r="E17" s="448"/>
      <c r="F17" s="449"/>
      <c r="G17" s="450"/>
      <c r="H17" s="448"/>
      <c r="I17" s="446"/>
      <c r="J17" s="770"/>
      <c r="K17" s="452"/>
      <c r="L17" s="454"/>
      <c r="M17" s="454"/>
      <c r="N17" s="453"/>
      <c r="O17" s="43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row>
    <row r="18" spans="1:59" ht="25" x14ac:dyDescent="0.35">
      <c r="A18" s="485" t="s">
        <v>1360</v>
      </c>
      <c r="B18" s="446"/>
      <c r="C18" s="447"/>
      <c r="D18" s="487"/>
      <c r="E18" s="448"/>
      <c r="F18" s="449"/>
      <c r="G18" s="450"/>
      <c r="H18" s="448"/>
      <c r="I18" s="446"/>
      <c r="J18" s="770">
        <v>36131.779799999997</v>
      </c>
      <c r="K18" s="452"/>
      <c r="L18" s="454"/>
      <c r="M18" s="454"/>
      <c r="N18" s="424"/>
      <c r="O18" s="453"/>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row>
    <row r="19" spans="1:59" ht="25" x14ac:dyDescent="0.35">
      <c r="A19" s="485" t="s">
        <v>1361</v>
      </c>
      <c r="B19" s="446"/>
      <c r="C19" s="447"/>
      <c r="D19" s="487"/>
      <c r="E19" s="448"/>
      <c r="F19" s="449"/>
      <c r="G19" s="450"/>
      <c r="H19" s="448"/>
      <c r="I19" s="446"/>
      <c r="J19" s="770"/>
      <c r="K19" s="452"/>
      <c r="L19" s="454"/>
      <c r="M19" s="454"/>
      <c r="N19" s="424"/>
      <c r="O19" s="434"/>
      <c r="P19" s="453"/>
      <c r="Q19" s="453"/>
      <c r="R19" s="453"/>
      <c r="S19" s="453"/>
      <c r="T19" s="453"/>
      <c r="U19" s="453"/>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row>
    <row r="20" spans="1:59" x14ac:dyDescent="0.35">
      <c r="A20" s="485" t="s">
        <v>1362</v>
      </c>
      <c r="B20" s="446"/>
      <c r="C20" s="447"/>
      <c r="D20" s="487"/>
      <c r="E20" s="448"/>
      <c r="F20" s="449"/>
      <c r="G20" s="450"/>
      <c r="H20" s="448"/>
      <c r="I20" s="446"/>
      <c r="J20" s="770"/>
      <c r="K20" s="452"/>
      <c r="L20" s="454"/>
      <c r="M20" s="454"/>
      <c r="N20" s="424"/>
      <c r="O20" s="434"/>
      <c r="P20" s="424"/>
      <c r="Q20" s="424"/>
      <c r="R20" s="424"/>
      <c r="S20" s="424"/>
      <c r="T20" s="424"/>
      <c r="U20" s="424"/>
      <c r="V20" s="453"/>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row>
    <row r="21" spans="1:59" ht="25" x14ac:dyDescent="0.35">
      <c r="A21" s="485" t="s">
        <v>1363</v>
      </c>
      <c r="B21" s="446"/>
      <c r="C21" s="447"/>
      <c r="D21" s="487"/>
      <c r="E21" s="448"/>
      <c r="F21" s="449"/>
      <c r="G21" s="450"/>
      <c r="H21" s="448"/>
      <c r="I21" s="446"/>
      <c r="J21" s="770">
        <v>24087.853200000001</v>
      </c>
      <c r="K21" s="452"/>
      <c r="L21" s="454"/>
      <c r="M21" s="454"/>
      <c r="N21" s="424"/>
      <c r="O21" s="434"/>
      <c r="P21" s="424"/>
      <c r="Q21" s="424"/>
      <c r="R21" s="424"/>
      <c r="S21" s="424"/>
      <c r="T21" s="424"/>
      <c r="U21" s="424"/>
      <c r="V21" s="424"/>
      <c r="W21" s="453"/>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row>
    <row r="22" spans="1:59" ht="25" x14ac:dyDescent="0.35">
      <c r="A22" s="485" t="s">
        <v>1364</v>
      </c>
      <c r="B22" s="446"/>
      <c r="C22" s="447"/>
      <c r="D22" s="487"/>
      <c r="E22" s="448"/>
      <c r="F22" s="449"/>
      <c r="G22" s="450"/>
      <c r="H22" s="448"/>
      <c r="I22" s="446"/>
      <c r="J22" s="770"/>
      <c r="K22" s="452"/>
      <c r="L22" s="454"/>
      <c r="M22" s="454"/>
      <c r="N22" s="424"/>
      <c r="O22" s="434"/>
      <c r="P22" s="424"/>
      <c r="Q22" s="424"/>
      <c r="R22" s="424"/>
      <c r="S22" s="424"/>
      <c r="T22" s="424"/>
      <c r="U22" s="424"/>
      <c r="V22" s="424"/>
      <c r="W22" s="424"/>
      <c r="X22" s="453"/>
      <c r="Y22" s="453"/>
      <c r="Z22" s="453"/>
      <c r="AA22" s="453"/>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row>
    <row r="23" spans="1:59" x14ac:dyDescent="0.35">
      <c r="A23" s="485" t="s">
        <v>1365</v>
      </c>
      <c r="B23" s="446"/>
      <c r="C23" s="447"/>
      <c r="D23" s="487"/>
      <c r="E23" s="448"/>
      <c r="F23" s="449"/>
      <c r="G23" s="450"/>
      <c r="H23" s="448"/>
      <c r="I23" s="446"/>
      <c r="J23" s="770"/>
      <c r="K23" s="452"/>
      <c r="L23" s="454"/>
      <c r="M23" s="454"/>
      <c r="N23" s="424"/>
      <c r="O23" s="434"/>
      <c r="P23" s="424"/>
      <c r="Q23" s="424"/>
      <c r="R23" s="424"/>
      <c r="S23" s="424"/>
      <c r="T23" s="424"/>
      <c r="U23" s="424"/>
      <c r="V23" s="424"/>
      <c r="W23" s="424"/>
      <c r="X23" s="424"/>
      <c r="Y23" s="424"/>
      <c r="Z23" s="424"/>
      <c r="AA23" s="424"/>
      <c r="AB23" s="453"/>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row>
    <row r="24" spans="1:59" ht="25" x14ac:dyDescent="0.35">
      <c r="A24" s="485" t="s">
        <v>1363</v>
      </c>
      <c r="B24" s="446"/>
      <c r="C24" s="447"/>
      <c r="D24" s="487"/>
      <c r="E24" s="448"/>
      <c r="F24" s="449"/>
      <c r="G24" s="450"/>
      <c r="H24" s="448"/>
      <c r="I24" s="446"/>
      <c r="J24" s="770">
        <v>24087.853200000001</v>
      </c>
      <c r="K24" s="452"/>
      <c r="L24" s="454"/>
      <c r="M24" s="454"/>
      <c r="N24" s="424"/>
      <c r="O24" s="434"/>
      <c r="P24" s="424"/>
      <c r="Q24" s="424"/>
      <c r="R24" s="424"/>
      <c r="S24" s="424"/>
      <c r="T24" s="424"/>
      <c r="U24" s="424"/>
      <c r="V24" s="424"/>
      <c r="W24" s="424"/>
      <c r="X24" s="424"/>
      <c r="Y24" s="424"/>
      <c r="Z24" s="424"/>
      <c r="AA24" s="424"/>
      <c r="AB24" s="424"/>
      <c r="AC24" s="453"/>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row>
    <row r="25" spans="1:59" ht="25" x14ac:dyDescent="0.35">
      <c r="A25" s="485" t="s">
        <v>1366</v>
      </c>
      <c r="B25" s="446"/>
      <c r="C25" s="447"/>
      <c r="D25" s="487"/>
      <c r="E25" s="448"/>
      <c r="F25" s="449"/>
      <c r="G25" s="450"/>
      <c r="H25" s="448"/>
      <c r="I25" s="446"/>
      <c r="J25" s="770"/>
      <c r="K25" s="452"/>
      <c r="L25" s="454"/>
      <c r="M25" s="454"/>
      <c r="N25" s="424"/>
      <c r="O25" s="434"/>
      <c r="P25" s="424"/>
      <c r="Q25" s="424"/>
      <c r="R25" s="424"/>
      <c r="S25" s="424"/>
      <c r="T25" s="424"/>
      <c r="U25" s="424"/>
      <c r="V25" s="424"/>
      <c r="W25" s="424"/>
      <c r="X25" s="424"/>
      <c r="Y25" s="424"/>
      <c r="Z25" s="424"/>
      <c r="AA25" s="424"/>
      <c r="AB25" s="424"/>
      <c r="AC25" s="424"/>
      <c r="AD25" s="453"/>
      <c r="AE25" s="453"/>
      <c r="AF25" s="453"/>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row>
    <row r="26" spans="1:59" x14ac:dyDescent="0.35">
      <c r="A26" s="485" t="s">
        <v>1367</v>
      </c>
      <c r="B26" s="446"/>
      <c r="C26" s="447"/>
      <c r="D26" s="487"/>
      <c r="E26" s="448"/>
      <c r="F26" s="449"/>
      <c r="G26" s="450"/>
      <c r="H26" s="448"/>
      <c r="I26" s="446"/>
      <c r="J26" s="770"/>
      <c r="K26" s="452"/>
      <c r="L26" s="454"/>
      <c r="M26" s="454"/>
      <c r="N26" s="424"/>
      <c r="O26" s="434"/>
      <c r="P26" s="424"/>
      <c r="Q26" s="424"/>
      <c r="R26" s="424"/>
      <c r="S26" s="424"/>
      <c r="T26" s="424"/>
      <c r="U26" s="424"/>
      <c r="V26" s="424"/>
      <c r="W26" s="424"/>
      <c r="X26" s="424"/>
      <c r="Y26" s="424"/>
      <c r="Z26" s="424"/>
      <c r="AA26" s="424"/>
      <c r="AB26" s="424"/>
      <c r="AC26" s="424"/>
      <c r="AD26" s="424"/>
      <c r="AE26" s="424"/>
      <c r="AF26" s="424"/>
      <c r="AG26" s="453"/>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row>
    <row r="27" spans="1:59" ht="25" x14ac:dyDescent="0.35">
      <c r="A27" s="485" t="s">
        <v>1368</v>
      </c>
      <c r="B27" s="446"/>
      <c r="C27" s="447"/>
      <c r="D27" s="487"/>
      <c r="E27" s="448"/>
      <c r="F27" s="449"/>
      <c r="G27" s="450"/>
      <c r="H27" s="448"/>
      <c r="I27" s="446"/>
      <c r="J27" s="770">
        <v>33722.994500000001</v>
      </c>
      <c r="K27" s="452"/>
      <c r="L27" s="454"/>
      <c r="M27" s="454"/>
      <c r="N27" s="424"/>
      <c r="O27" s="434"/>
      <c r="P27" s="424"/>
      <c r="Q27" s="424"/>
      <c r="R27" s="424"/>
      <c r="S27" s="424"/>
      <c r="T27" s="424"/>
      <c r="U27" s="424"/>
      <c r="V27" s="424"/>
      <c r="W27" s="424"/>
      <c r="X27" s="424"/>
      <c r="Y27" s="424"/>
      <c r="Z27" s="424"/>
      <c r="AA27" s="424"/>
      <c r="AB27" s="424"/>
      <c r="AC27" s="424"/>
      <c r="AD27" s="424"/>
      <c r="AE27" s="424"/>
      <c r="AF27" s="424"/>
      <c r="AG27" s="424"/>
      <c r="AH27" s="453"/>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24"/>
      <c r="BG27" s="424"/>
    </row>
    <row r="28" spans="1:59" ht="25" x14ac:dyDescent="0.35">
      <c r="A28" s="485" t="s">
        <v>1369</v>
      </c>
      <c r="B28" s="446"/>
      <c r="C28" s="447"/>
      <c r="D28" s="487"/>
      <c r="E28" s="448"/>
      <c r="F28" s="449"/>
      <c r="G28" s="450"/>
      <c r="H28" s="448"/>
      <c r="I28" s="446"/>
      <c r="J28" s="770">
        <v>2408.7849999999999</v>
      </c>
      <c r="K28" s="452"/>
      <c r="L28" s="454"/>
      <c r="M28" s="454"/>
      <c r="N28" s="424"/>
      <c r="O28" s="43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53"/>
      <c r="AV28" s="424"/>
      <c r="AW28" s="424"/>
      <c r="AX28" s="424"/>
      <c r="AY28" s="424"/>
      <c r="AZ28" s="424"/>
      <c r="BA28" s="424"/>
      <c r="BB28" s="424"/>
      <c r="BC28" s="424"/>
      <c r="BD28" s="424"/>
      <c r="BE28" s="424"/>
      <c r="BF28" s="424"/>
      <c r="BG28" s="424"/>
    </row>
    <row r="29" spans="1:59" s="539" customFormat="1" ht="20.25" customHeight="1" x14ac:dyDescent="0.35">
      <c r="A29" s="771" t="s">
        <v>1370</v>
      </c>
      <c r="B29" s="1687"/>
      <c r="C29" s="1688"/>
      <c r="D29" s="1688"/>
      <c r="E29" s="1688"/>
      <c r="F29" s="1688"/>
      <c r="G29" s="1689"/>
      <c r="H29" s="772">
        <f>SUM(H16:H16)</f>
        <v>0</v>
      </c>
      <c r="I29" s="772">
        <f>SUM(I16:I16)</f>
        <v>0</v>
      </c>
      <c r="J29" s="772">
        <f>SUM(J18,J21,J24,J28,J27)</f>
        <v>120439.2657</v>
      </c>
      <c r="K29" s="452"/>
      <c r="L29" s="454"/>
      <c r="M29" s="454"/>
      <c r="N29" s="424"/>
      <c r="O29" s="43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row>
    <row r="30" spans="1:59" ht="45" customHeight="1" x14ac:dyDescent="0.35">
      <c r="A30" s="1681" t="s">
        <v>1371</v>
      </c>
      <c r="B30" s="1716"/>
      <c r="C30" s="1716"/>
      <c r="D30" s="1716"/>
      <c r="E30" s="1716"/>
      <c r="F30" s="1716"/>
      <c r="G30" s="1716"/>
      <c r="H30" s="1716"/>
      <c r="I30" s="1716"/>
      <c r="J30" s="1717"/>
      <c r="L30" s="425"/>
      <c r="M30" s="425"/>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row>
    <row r="31" spans="1:59" ht="23.25" customHeight="1" x14ac:dyDescent="0.35">
      <c r="A31" s="586" t="s">
        <v>1372</v>
      </c>
      <c r="B31" s="842"/>
      <c r="C31" s="842"/>
      <c r="D31" s="842"/>
      <c r="E31" s="842"/>
      <c r="F31" s="842"/>
      <c r="G31" s="842"/>
      <c r="H31" s="842"/>
      <c r="I31" s="842"/>
      <c r="J31" s="842"/>
      <c r="L31" s="425"/>
      <c r="M31" s="425"/>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53"/>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row>
    <row r="32" spans="1:59" ht="23.25" customHeight="1" x14ac:dyDescent="0.35">
      <c r="A32" s="586" t="s">
        <v>1148</v>
      </c>
      <c r="B32" s="842"/>
      <c r="C32" s="842"/>
      <c r="D32" s="842"/>
      <c r="E32" s="842"/>
      <c r="F32" s="842"/>
      <c r="G32" s="842"/>
      <c r="H32" s="842"/>
      <c r="I32" s="842"/>
      <c r="J32" s="842"/>
      <c r="L32" s="425"/>
      <c r="M32" s="425"/>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53"/>
      <c r="AL32" s="453"/>
      <c r="AM32" s="453"/>
      <c r="AN32" s="453"/>
      <c r="AO32" s="453"/>
      <c r="AP32" s="453"/>
      <c r="AQ32" s="453"/>
      <c r="AR32" s="453"/>
      <c r="AS32" s="424"/>
      <c r="AT32" s="424"/>
      <c r="AU32" s="424"/>
      <c r="AV32" s="424"/>
      <c r="AW32" s="424"/>
      <c r="AX32" s="424"/>
      <c r="AY32" s="424"/>
      <c r="AZ32" s="424"/>
      <c r="BA32" s="424"/>
      <c r="BB32" s="424"/>
      <c r="BC32" s="424"/>
      <c r="BD32" s="424"/>
      <c r="BE32" s="424"/>
      <c r="BF32" s="424"/>
      <c r="BG32" s="424"/>
    </row>
    <row r="33" spans="1:59" ht="23.25" customHeight="1" x14ac:dyDescent="0.35">
      <c r="A33" s="586" t="s">
        <v>1149</v>
      </c>
      <c r="B33" s="842"/>
      <c r="C33" s="842"/>
      <c r="D33" s="842"/>
      <c r="E33" s="842"/>
      <c r="F33" s="842"/>
      <c r="G33" s="842"/>
      <c r="H33" s="842"/>
      <c r="I33" s="842"/>
      <c r="J33" s="842"/>
      <c r="L33" s="425"/>
      <c r="M33" s="425"/>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53"/>
      <c r="AT33" s="453"/>
      <c r="AU33" s="453"/>
      <c r="AV33" s="453"/>
      <c r="AW33" s="424"/>
      <c r="AX33" s="424"/>
      <c r="AY33" s="424"/>
      <c r="AZ33" s="424"/>
      <c r="BA33" s="424"/>
      <c r="BB33" s="424"/>
      <c r="BC33" s="424"/>
      <c r="BD33" s="424"/>
      <c r="BE33" s="424"/>
      <c r="BF33" s="424"/>
      <c r="BG33" s="424"/>
    </row>
    <row r="34" spans="1:59" ht="23.25" customHeight="1" x14ac:dyDescent="0.35">
      <c r="A34" s="586" t="s">
        <v>1150</v>
      </c>
      <c r="B34" s="842"/>
      <c r="C34" s="842"/>
      <c r="D34" s="842"/>
      <c r="E34" s="842"/>
      <c r="F34" s="842"/>
      <c r="G34" s="842"/>
      <c r="H34" s="842"/>
      <c r="I34" s="842"/>
      <c r="J34" s="842"/>
      <c r="L34" s="425"/>
      <c r="M34" s="425"/>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785" t="s">
        <v>1136</v>
      </c>
      <c r="AX34" s="424"/>
      <c r="AY34" s="424"/>
      <c r="AZ34" s="424"/>
      <c r="BA34" s="424"/>
      <c r="BB34" s="424"/>
      <c r="BC34" s="424"/>
      <c r="BD34" s="424"/>
      <c r="BE34" s="424"/>
      <c r="BF34" s="424"/>
      <c r="BG34" s="424"/>
    </row>
    <row r="35" spans="1:59" ht="23.25" customHeight="1" x14ac:dyDescent="0.35">
      <c r="A35" s="586" t="s">
        <v>1151</v>
      </c>
      <c r="B35" s="842"/>
      <c r="C35" s="842"/>
      <c r="D35" s="842"/>
      <c r="E35" s="842"/>
      <c r="F35" s="842"/>
      <c r="G35" s="842"/>
      <c r="H35" s="842"/>
      <c r="I35" s="842"/>
      <c r="J35" s="842"/>
      <c r="L35" s="425"/>
      <c r="M35" s="425"/>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53"/>
      <c r="AY35" s="453"/>
      <c r="AZ35" s="424"/>
      <c r="BA35" s="424"/>
      <c r="BB35" s="424"/>
      <c r="BC35" s="424"/>
      <c r="BD35" s="424"/>
      <c r="BE35" s="424"/>
      <c r="BF35" s="424"/>
      <c r="BG35" s="424"/>
    </row>
    <row r="36" spans="1:59" ht="23.25" customHeight="1" x14ac:dyDescent="0.35">
      <c r="A36" s="586" t="s">
        <v>1152</v>
      </c>
      <c r="B36" s="842"/>
      <c r="C36" s="842"/>
      <c r="D36" s="842"/>
      <c r="E36" s="842"/>
      <c r="F36" s="842"/>
      <c r="G36" s="842"/>
      <c r="H36" s="842"/>
      <c r="I36" s="842"/>
      <c r="J36" s="842"/>
      <c r="L36" s="425"/>
      <c r="M36" s="425"/>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53"/>
      <c r="BA36" s="453"/>
      <c r="BB36" s="424"/>
      <c r="BC36" s="424"/>
      <c r="BD36" s="424"/>
      <c r="BE36" s="424"/>
      <c r="BF36" s="424"/>
      <c r="BG36" s="424"/>
    </row>
    <row r="37" spans="1:59" s="547" customFormat="1" ht="22.5" customHeight="1" x14ac:dyDescent="0.35">
      <c r="A37" s="464" t="s">
        <v>1373</v>
      </c>
      <c r="B37" s="464"/>
      <c r="C37" s="464"/>
      <c r="D37" s="464"/>
      <c r="E37" s="464"/>
      <c r="F37" s="464"/>
      <c r="G37" s="464"/>
      <c r="H37" s="464"/>
      <c r="I37" s="464"/>
      <c r="J37" s="464">
        <v>300000</v>
      </c>
      <c r="K37" s="452"/>
      <c r="L37" s="425"/>
      <c r="M37" s="425"/>
      <c r="N37" s="425"/>
      <c r="O37" s="425"/>
      <c r="P37" s="425"/>
      <c r="Q37" s="425"/>
      <c r="R37" s="425"/>
      <c r="S37" s="425"/>
      <c r="T37" s="425"/>
      <c r="U37" s="425"/>
      <c r="V37" s="425"/>
      <c r="W37" s="425"/>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row>
    <row r="38" spans="1:59" x14ac:dyDescent="0.35">
      <c r="A38" s="843" t="s">
        <v>1374</v>
      </c>
      <c r="B38" s="844"/>
      <c r="C38" s="845"/>
      <c r="D38" s="844"/>
      <c r="E38" s="844"/>
      <c r="F38" s="440"/>
      <c r="G38" s="441"/>
      <c r="H38" s="438"/>
      <c r="I38" s="438"/>
      <c r="J38" s="442"/>
      <c r="K38" s="452"/>
      <c r="L38" s="425"/>
      <c r="M38" s="425"/>
      <c r="N38" s="425"/>
      <c r="O38" s="425"/>
      <c r="P38" s="425"/>
      <c r="Q38" s="425"/>
      <c r="R38" s="425"/>
      <c r="S38" s="425"/>
      <c r="T38" s="425"/>
      <c r="U38" s="425"/>
      <c r="V38" s="425"/>
      <c r="W38" s="425"/>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row>
    <row r="39" spans="1:59" ht="25" x14ac:dyDescent="0.35">
      <c r="A39" s="445" t="s">
        <v>1375</v>
      </c>
      <c r="B39" s="446">
        <v>20118</v>
      </c>
      <c r="C39" s="447" t="s">
        <v>1143</v>
      </c>
      <c r="D39" s="487"/>
      <c r="E39" s="448"/>
      <c r="F39" s="449"/>
      <c r="G39" s="450"/>
      <c r="H39" s="448"/>
      <c r="I39" s="446"/>
      <c r="J39" s="451"/>
      <c r="K39" s="452"/>
      <c r="L39" s="764"/>
      <c r="M39" s="764"/>
      <c r="N39" s="764"/>
      <c r="O39" s="764"/>
      <c r="P39" s="846"/>
      <c r="Q39" s="846"/>
      <c r="R39" s="846"/>
      <c r="S39" s="846"/>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row>
    <row r="40" spans="1:59" ht="25" x14ac:dyDescent="0.35">
      <c r="A40" s="445" t="s">
        <v>1148</v>
      </c>
      <c r="B40" s="718"/>
      <c r="C40" s="765"/>
      <c r="D40" s="766"/>
      <c r="E40" s="767"/>
      <c r="F40" s="768"/>
      <c r="G40" s="769"/>
      <c r="H40" s="448"/>
      <c r="I40" s="446"/>
      <c r="J40" s="770"/>
      <c r="K40" s="452"/>
      <c r="L40" s="764"/>
      <c r="M40" s="764"/>
      <c r="N40" s="764"/>
      <c r="O40" s="764"/>
      <c r="P40" s="764"/>
      <c r="Q40" s="764"/>
      <c r="R40" s="764"/>
      <c r="S40" s="764"/>
      <c r="T40" s="846"/>
      <c r="U40" s="846"/>
      <c r="V40" s="846"/>
      <c r="W40" s="846"/>
      <c r="X40" s="846"/>
      <c r="Y40" s="846"/>
      <c r="Z40" s="846"/>
      <c r="AA40" s="846"/>
      <c r="AB40" s="764"/>
      <c r="AC40" s="764"/>
      <c r="AD40" s="764"/>
      <c r="AE40" s="764"/>
      <c r="AF40" s="764"/>
      <c r="AG40" s="764"/>
      <c r="AH40" s="764"/>
      <c r="AI40" s="764"/>
      <c r="AJ40" s="764"/>
      <c r="AK40" s="764"/>
      <c r="AL40" s="764"/>
      <c r="AM40" s="764"/>
      <c r="AN40" s="764"/>
      <c r="AO40" s="764"/>
      <c r="AP40" s="764"/>
      <c r="AQ40" s="764"/>
      <c r="AR40" s="764"/>
      <c r="AS40" s="764"/>
      <c r="AT40" s="764"/>
      <c r="AU40" s="764"/>
      <c r="AV40" s="764"/>
      <c r="AW40" s="764"/>
      <c r="AX40" s="764"/>
      <c r="AY40" s="764"/>
      <c r="AZ40" s="764"/>
      <c r="BA40" s="764"/>
      <c r="BB40" s="764"/>
      <c r="BC40" s="764"/>
      <c r="BD40" s="764"/>
      <c r="BE40" s="764"/>
      <c r="BF40" s="764"/>
      <c r="BG40" s="764"/>
    </row>
    <row r="41" spans="1:59" x14ac:dyDescent="0.35">
      <c r="A41" s="445" t="s">
        <v>1149</v>
      </c>
      <c r="B41" s="718"/>
      <c r="C41" s="765"/>
      <c r="D41" s="766"/>
      <c r="E41" s="767"/>
      <c r="F41" s="768"/>
      <c r="G41" s="769"/>
      <c r="H41" s="448"/>
      <c r="I41" s="446"/>
      <c r="J41" s="770"/>
      <c r="K41" s="452"/>
      <c r="L41" s="764"/>
      <c r="M41" s="764"/>
      <c r="N41" s="764"/>
      <c r="O41" s="764"/>
      <c r="P41" s="764"/>
      <c r="Q41" s="764"/>
      <c r="R41" s="764"/>
      <c r="S41" s="764"/>
      <c r="T41" s="764"/>
      <c r="U41" s="764"/>
      <c r="V41" s="764"/>
      <c r="W41" s="764"/>
      <c r="X41" s="764"/>
      <c r="Y41" s="764"/>
      <c r="Z41" s="764"/>
      <c r="AA41" s="764"/>
      <c r="AB41" s="846"/>
      <c r="AC41" s="846"/>
      <c r="AD41" s="846"/>
      <c r="AE41" s="846"/>
      <c r="AF41" s="764"/>
      <c r="AG41" s="764"/>
      <c r="AH41" s="764"/>
      <c r="AI41" s="764"/>
      <c r="AJ41" s="764"/>
      <c r="AK41" s="764"/>
      <c r="AL41" s="764"/>
      <c r="AM41" s="764"/>
      <c r="AN41" s="764"/>
      <c r="AO41" s="764"/>
      <c r="AP41" s="764"/>
      <c r="AQ41" s="764"/>
      <c r="AR41" s="764"/>
      <c r="AS41" s="764"/>
      <c r="AT41" s="764"/>
      <c r="AU41" s="764"/>
      <c r="AV41" s="764"/>
      <c r="AW41" s="764"/>
      <c r="AX41" s="764"/>
      <c r="AY41" s="764"/>
      <c r="AZ41" s="764"/>
      <c r="BA41" s="764"/>
      <c r="BB41" s="764"/>
      <c r="BC41" s="764"/>
      <c r="BD41" s="764"/>
      <c r="BE41" s="764"/>
      <c r="BF41" s="764"/>
      <c r="BG41" s="764"/>
    </row>
    <row r="42" spans="1:59" ht="25" x14ac:dyDescent="0.35">
      <c r="A42" s="445" t="s">
        <v>1150</v>
      </c>
      <c r="B42" s="718"/>
      <c r="C42" s="765"/>
      <c r="D42" s="766"/>
      <c r="E42" s="767"/>
      <c r="F42" s="768"/>
      <c r="G42" s="769"/>
      <c r="H42" s="448"/>
      <c r="I42" s="446"/>
      <c r="J42" s="770"/>
      <c r="K42" s="452"/>
      <c r="L42" s="764"/>
      <c r="M42" s="764"/>
      <c r="N42" s="764"/>
      <c r="O42" s="764"/>
      <c r="P42" s="764"/>
      <c r="Q42" s="764"/>
      <c r="R42" s="764"/>
      <c r="S42" s="764"/>
      <c r="T42" s="764"/>
      <c r="U42" s="764"/>
      <c r="V42" s="764"/>
      <c r="W42" s="764"/>
      <c r="X42" s="764"/>
      <c r="Y42" s="764"/>
      <c r="Z42" s="764"/>
      <c r="AA42" s="764"/>
      <c r="AB42" s="764"/>
      <c r="AC42" s="764"/>
      <c r="AD42" s="764"/>
      <c r="AE42" s="764"/>
      <c r="AF42" s="847" t="s">
        <v>1136</v>
      </c>
      <c r="AG42" s="764"/>
      <c r="AH42" s="764"/>
      <c r="AI42" s="764"/>
      <c r="AJ42" s="764"/>
      <c r="AK42" s="764"/>
      <c r="AL42" s="764"/>
      <c r="AM42" s="764"/>
      <c r="AN42" s="764"/>
      <c r="AO42" s="764"/>
      <c r="AP42" s="764"/>
      <c r="AQ42" s="764"/>
      <c r="AR42" s="764"/>
      <c r="AS42" s="764"/>
      <c r="AT42" s="764"/>
      <c r="AU42" s="764"/>
      <c r="AV42" s="764"/>
      <c r="AW42" s="764"/>
      <c r="AX42" s="764"/>
      <c r="AY42" s="764"/>
      <c r="AZ42" s="764"/>
      <c r="BA42" s="764"/>
      <c r="BB42" s="764"/>
      <c r="BC42" s="764"/>
      <c r="BD42" s="764"/>
      <c r="BE42" s="764"/>
      <c r="BF42" s="764"/>
      <c r="BG42" s="764"/>
    </row>
    <row r="43" spans="1:59" x14ac:dyDescent="0.35">
      <c r="A43" s="445" t="s">
        <v>1151</v>
      </c>
      <c r="B43" s="718"/>
      <c r="C43" s="765"/>
      <c r="D43" s="766"/>
      <c r="E43" s="767"/>
      <c r="F43" s="768"/>
      <c r="G43" s="769"/>
      <c r="H43" s="448"/>
      <c r="I43" s="446"/>
      <c r="J43" s="770"/>
      <c r="K43" s="452"/>
      <c r="L43" s="764"/>
      <c r="M43" s="764"/>
      <c r="N43" s="764"/>
      <c r="O43" s="764"/>
      <c r="P43" s="764"/>
      <c r="Q43" s="764"/>
      <c r="R43" s="764"/>
      <c r="S43" s="764"/>
      <c r="T43" s="764"/>
      <c r="U43" s="764"/>
      <c r="V43" s="764"/>
      <c r="W43" s="764"/>
      <c r="X43" s="764"/>
      <c r="Y43" s="764"/>
      <c r="Z43" s="764"/>
      <c r="AA43" s="764"/>
      <c r="AB43" s="764"/>
      <c r="AC43" s="764"/>
      <c r="AD43" s="764"/>
      <c r="AE43" s="764"/>
      <c r="AF43" s="846"/>
      <c r="AG43" s="846"/>
      <c r="AH43" s="846"/>
      <c r="AI43" s="846"/>
      <c r="AJ43" s="764"/>
      <c r="AK43" s="764"/>
      <c r="AL43" s="764"/>
      <c r="AM43" s="764"/>
      <c r="AN43" s="764"/>
      <c r="AO43" s="764"/>
      <c r="AP43" s="764"/>
      <c r="AQ43" s="764"/>
      <c r="AR43" s="764"/>
      <c r="AS43" s="764"/>
      <c r="AT43" s="764"/>
      <c r="AU43" s="764"/>
      <c r="AV43" s="764"/>
      <c r="AW43" s="764"/>
      <c r="AX43" s="764"/>
      <c r="AY43" s="764"/>
      <c r="AZ43" s="764"/>
      <c r="BA43" s="764"/>
      <c r="BB43" s="764"/>
      <c r="BC43" s="764"/>
      <c r="BD43" s="764"/>
      <c r="BE43" s="764"/>
      <c r="BF43" s="764"/>
      <c r="BG43" s="764"/>
    </row>
    <row r="44" spans="1:59" ht="25" x14ac:dyDescent="0.35">
      <c r="A44" s="485" t="s">
        <v>1152</v>
      </c>
      <c r="B44" s="718"/>
      <c r="C44" s="765"/>
      <c r="D44" s="766"/>
      <c r="E44" s="767"/>
      <c r="F44" s="768"/>
      <c r="G44" s="769"/>
      <c r="H44" s="448"/>
      <c r="I44" s="446"/>
      <c r="J44" s="770"/>
      <c r="K44" s="452"/>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4"/>
      <c r="AI44" s="764"/>
      <c r="AJ44" s="846"/>
      <c r="AK44" s="846"/>
      <c r="AL44" s="764"/>
      <c r="AM44" s="764"/>
      <c r="AN44" s="764"/>
      <c r="AO44" s="764"/>
      <c r="AP44" s="764"/>
      <c r="AQ44" s="764"/>
      <c r="AR44" s="764"/>
      <c r="AS44" s="764"/>
      <c r="AT44" s="764"/>
      <c r="AU44" s="764"/>
      <c r="AV44" s="764"/>
      <c r="AW44" s="764"/>
      <c r="AX44" s="764"/>
      <c r="AY44" s="764"/>
      <c r="AZ44" s="764"/>
      <c r="BA44" s="764"/>
      <c r="BB44" s="764"/>
      <c r="BC44" s="764"/>
      <c r="BD44" s="764"/>
      <c r="BE44" s="764"/>
      <c r="BF44" s="764"/>
      <c r="BG44" s="764"/>
    </row>
    <row r="45" spans="1:59" ht="21.75" customHeight="1" x14ac:dyDescent="0.35">
      <c r="A45" s="771" t="s">
        <v>1376</v>
      </c>
      <c r="B45" s="848"/>
      <c r="C45" s="848"/>
      <c r="D45" s="848"/>
      <c r="E45" s="848"/>
      <c r="F45" s="848"/>
      <c r="G45" s="848"/>
      <c r="H45" s="772"/>
      <c r="I45" s="772"/>
      <c r="J45" s="451">
        <v>20118</v>
      </c>
      <c r="K45" s="536"/>
      <c r="L45" s="425"/>
      <c r="M45" s="425"/>
      <c r="N45" s="425"/>
      <c r="O45" s="425"/>
      <c r="P45" s="425"/>
      <c r="Q45" s="425"/>
      <c r="R45" s="425"/>
      <c r="S45" s="425"/>
      <c r="T45" s="425"/>
      <c r="U45" s="425"/>
      <c r="V45" s="425"/>
      <c r="W45" s="425"/>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row>
    <row r="46" spans="1:59" ht="15" thickBot="1" x14ac:dyDescent="0.4">
      <c r="A46" s="507" t="s">
        <v>1194</v>
      </c>
      <c r="B46" s="508"/>
      <c r="C46" s="509"/>
      <c r="D46" s="508"/>
      <c r="E46" s="508"/>
      <c r="F46" s="510"/>
      <c r="G46" s="511"/>
      <c r="H46" s="508"/>
      <c r="I46" s="508"/>
      <c r="J46" s="508">
        <f>SUM(J45,J37,J29)</f>
        <v>440557.26569999999</v>
      </c>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row>
    <row r="47" spans="1:59" s="533" customFormat="1" ht="15.5" thickBot="1" x14ac:dyDescent="0.4">
      <c r="A47" s="521" t="s">
        <v>1377</v>
      </c>
      <c r="B47" s="522"/>
      <c r="C47" s="523"/>
      <c r="D47" s="522"/>
      <c r="E47" s="522"/>
      <c r="F47" s="524"/>
      <c r="G47" s="525"/>
      <c r="H47" s="522"/>
      <c r="I47" s="522"/>
      <c r="J47" s="528">
        <f>0.085*J46</f>
        <v>37447.367584500003</v>
      </c>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c r="BF47" s="504"/>
      <c r="BG47" s="504"/>
    </row>
    <row r="48" spans="1:59" s="533" customFormat="1" ht="15.5" thickBot="1" x14ac:dyDescent="0.4">
      <c r="A48" s="527" t="s">
        <v>1196</v>
      </c>
      <c r="B48" s="528"/>
      <c r="C48" s="529"/>
      <c r="D48" s="528"/>
      <c r="E48" s="528"/>
      <c r="F48" s="530"/>
      <c r="G48" s="528"/>
      <c r="H48" s="528"/>
      <c r="I48" s="528"/>
      <c r="J48" s="528">
        <f>SUM(J46:J47)</f>
        <v>478004.63328449999</v>
      </c>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4"/>
      <c r="AU48" s="504"/>
      <c r="AV48" s="504"/>
      <c r="AW48" s="504"/>
      <c r="AX48" s="504"/>
      <c r="AY48" s="504"/>
      <c r="AZ48" s="504"/>
      <c r="BA48" s="504"/>
      <c r="BB48" s="504"/>
      <c r="BC48" s="504"/>
      <c r="BD48" s="504"/>
      <c r="BE48" s="504"/>
      <c r="BF48" s="504"/>
      <c r="BG48" s="504"/>
    </row>
    <row r="49" spans="1:59" s="533" customFormat="1" ht="13" thickBot="1" x14ac:dyDescent="0.4">
      <c r="A49" s="532"/>
      <c r="C49" s="523"/>
      <c r="F49" s="534"/>
      <c r="G49" s="535"/>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row>
    <row r="50" spans="1:59" s="533" customFormat="1" ht="15.5" thickBot="1" x14ac:dyDescent="0.4">
      <c r="A50" s="1661" t="s">
        <v>1197</v>
      </c>
      <c r="B50" s="1662"/>
      <c r="C50" s="1662"/>
      <c r="D50" s="1662"/>
      <c r="E50" s="1662"/>
      <c r="F50" s="1662"/>
      <c r="G50" s="1662"/>
      <c r="H50" s="1663">
        <f>I48/J48</f>
        <v>0</v>
      </c>
      <c r="I50" s="1663"/>
      <c r="J50" s="1663"/>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4"/>
      <c r="BB50" s="504"/>
      <c r="BC50" s="504"/>
      <c r="BD50" s="504"/>
      <c r="BE50" s="504"/>
      <c r="BF50" s="504"/>
      <c r="BG50" s="504"/>
    </row>
    <row r="51" spans="1:59" s="533" customFormat="1" x14ac:dyDescent="0.35">
      <c r="A51" s="536"/>
      <c r="B51" s="536"/>
      <c r="C51" s="537"/>
      <c r="D51" s="536"/>
      <c r="E51" s="536"/>
      <c r="F51" s="538"/>
      <c r="G51" s="536"/>
      <c r="H51" s="540"/>
      <c r="I51" s="536"/>
      <c r="J51" s="536"/>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4"/>
      <c r="AY51" s="504"/>
      <c r="AZ51" s="504"/>
      <c r="BA51" s="504"/>
      <c r="BB51" s="504"/>
      <c r="BC51" s="504"/>
      <c r="BD51" s="504"/>
      <c r="BE51" s="504"/>
      <c r="BF51" s="504"/>
      <c r="BG51" s="504"/>
    </row>
    <row r="52" spans="1:59" s="533" customFormat="1" x14ac:dyDescent="0.35">
      <c r="A52" s="536"/>
      <c r="B52" s="536"/>
      <c r="C52" s="537"/>
      <c r="D52" s="536"/>
      <c r="E52" s="536"/>
      <c r="F52" s="538"/>
      <c r="G52" s="536"/>
      <c r="H52" s="536"/>
      <c r="I52" s="536"/>
      <c r="J52" s="536"/>
    </row>
    <row r="53" spans="1:59" s="533" customFormat="1" x14ac:dyDescent="0.35">
      <c r="A53" s="536"/>
      <c r="B53" s="536"/>
      <c r="C53" s="537"/>
      <c r="D53" s="536"/>
      <c r="E53" s="536"/>
      <c r="F53" s="538"/>
      <c r="G53" s="536"/>
      <c r="H53" s="536"/>
      <c r="I53" s="536"/>
      <c r="J53" s="536"/>
    </row>
    <row r="54" spans="1:59" s="533" customFormat="1" x14ac:dyDescent="0.35">
      <c r="A54" s="536"/>
      <c r="B54" s="536"/>
      <c r="C54" s="537"/>
      <c r="D54" s="536"/>
      <c r="E54" s="536"/>
      <c r="F54" s="538"/>
      <c r="G54" s="536"/>
      <c r="H54" s="536"/>
      <c r="I54" s="536"/>
      <c r="J54" s="536"/>
    </row>
  </sheetData>
  <mergeCells count="24">
    <mergeCell ref="A7:J7"/>
    <mergeCell ref="A1:J1"/>
    <mergeCell ref="A3:J3"/>
    <mergeCell ref="A4:J4"/>
    <mergeCell ref="A5:J5"/>
    <mergeCell ref="A6:J6"/>
    <mergeCell ref="BD9:BG9"/>
    <mergeCell ref="L9:O9"/>
    <mergeCell ref="P9:S9"/>
    <mergeCell ref="T9:W9"/>
    <mergeCell ref="X9:AA9"/>
    <mergeCell ref="AB9:AE9"/>
    <mergeCell ref="AF9:AI9"/>
    <mergeCell ref="AJ9:AM9"/>
    <mergeCell ref="AN9:AQ9"/>
    <mergeCell ref="AR9:AU9"/>
    <mergeCell ref="AV9:AY9"/>
    <mergeCell ref="AZ9:BC9"/>
    <mergeCell ref="A12:J12"/>
    <mergeCell ref="A14:J14"/>
    <mergeCell ref="B29:G29"/>
    <mergeCell ref="A30:J30"/>
    <mergeCell ref="A50:G50"/>
    <mergeCell ref="H50:J5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F69"/>
  <sheetViews>
    <sheetView workbookViewId="0">
      <selection sqref="A1:XFD1048576"/>
    </sheetView>
  </sheetViews>
  <sheetFormatPr defaultColWidth="9.1796875" defaultRowHeight="14.5" x14ac:dyDescent="0.35"/>
  <cols>
    <col min="1" max="1" width="86.453125" style="248" customWidth="1"/>
    <col min="2" max="2" width="14.7265625" style="248" hidden="1" customWidth="1"/>
    <col min="3" max="3" width="13.1796875" style="248" hidden="1" customWidth="1"/>
    <col min="4" max="4" width="17.1796875" style="248" hidden="1" customWidth="1"/>
    <col min="5" max="5" width="19.453125" style="248" hidden="1" customWidth="1"/>
    <col min="6" max="6" width="26.81640625" style="248" hidden="1" customWidth="1"/>
    <col min="7" max="7" width="15.453125" style="248" hidden="1" customWidth="1"/>
    <col min="8" max="8" width="22.54296875" style="248" hidden="1" customWidth="1"/>
    <col min="9" max="9" width="18.453125" style="248" hidden="1" customWidth="1"/>
    <col min="10" max="10" width="34.26953125" style="248" customWidth="1"/>
    <col min="11" max="16384" width="9.1796875" style="248"/>
  </cols>
  <sheetData>
    <row r="1" spans="1:58" ht="17.5" x14ac:dyDescent="0.35">
      <c r="A1" s="1656" t="s">
        <v>1105</v>
      </c>
      <c r="B1" s="1657"/>
      <c r="C1" s="1657"/>
      <c r="D1" s="1657"/>
      <c r="E1" s="1657"/>
      <c r="F1" s="1657"/>
      <c r="G1" s="1657"/>
      <c r="H1" s="1657"/>
      <c r="I1" s="1657"/>
      <c r="J1" s="1657"/>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849"/>
      <c r="AN1" s="849"/>
      <c r="AO1" s="849"/>
      <c r="AP1" s="849"/>
      <c r="AQ1" s="849"/>
      <c r="AR1" s="849"/>
      <c r="AS1" s="849"/>
      <c r="AT1" s="849"/>
      <c r="AU1" s="849"/>
      <c r="AV1" s="849"/>
      <c r="AW1" s="849"/>
      <c r="AX1" s="849"/>
      <c r="AY1" s="849"/>
      <c r="AZ1" s="849"/>
      <c r="BA1" s="849"/>
      <c r="BB1" s="849"/>
      <c r="BC1" s="849"/>
      <c r="BD1" s="849"/>
      <c r="BE1" s="849"/>
      <c r="BF1" s="849"/>
    </row>
    <row r="2" spans="1:58" ht="17.5" x14ac:dyDescent="0.35">
      <c r="A2" s="398"/>
      <c r="B2" s="850"/>
      <c r="C2" s="399"/>
      <c r="D2" s="399"/>
      <c r="E2" s="399"/>
      <c r="F2" s="399"/>
      <c r="G2" s="399"/>
      <c r="H2" s="399"/>
      <c r="I2" s="399"/>
      <c r="J2" s="39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49"/>
      <c r="AY2" s="849"/>
      <c r="AZ2" s="849"/>
      <c r="BA2" s="849"/>
      <c r="BB2" s="849"/>
      <c r="BC2" s="849"/>
      <c r="BD2" s="849"/>
      <c r="BE2" s="849"/>
      <c r="BF2" s="849"/>
    </row>
    <row r="3" spans="1:58" ht="17.5" x14ac:dyDescent="0.35">
      <c r="A3" s="1726" t="s">
        <v>1378</v>
      </c>
      <c r="B3" s="1725"/>
      <c r="C3" s="1725"/>
      <c r="D3" s="1725"/>
      <c r="E3" s="1725"/>
      <c r="F3" s="1725"/>
      <c r="G3" s="1725"/>
      <c r="H3" s="1725"/>
      <c r="I3" s="1725"/>
      <c r="J3" s="1725"/>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49"/>
      <c r="BB3" s="849"/>
      <c r="BC3" s="849"/>
      <c r="BD3" s="849"/>
      <c r="BE3" s="849"/>
      <c r="BF3" s="849"/>
    </row>
    <row r="4" spans="1:58" ht="17.5" x14ac:dyDescent="0.35">
      <c r="A4" s="1726" t="s">
        <v>1379</v>
      </c>
      <c r="B4" s="1725"/>
      <c r="C4" s="1725"/>
      <c r="D4" s="1725"/>
      <c r="E4" s="1725"/>
      <c r="F4" s="1725"/>
      <c r="G4" s="1725"/>
      <c r="H4" s="1725"/>
      <c r="I4" s="1725"/>
      <c r="J4" s="1725"/>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c r="BE4" s="849"/>
      <c r="BF4" s="849"/>
    </row>
    <row r="5" spans="1:58" ht="17.5" x14ac:dyDescent="0.35">
      <c r="A5" s="1726" t="s">
        <v>1380</v>
      </c>
      <c r="B5" s="1725"/>
      <c r="C5" s="1725"/>
      <c r="D5" s="1725"/>
      <c r="E5" s="1725"/>
      <c r="F5" s="1725"/>
      <c r="G5" s="1725"/>
      <c r="H5" s="1725"/>
      <c r="I5" s="1725"/>
      <c r="J5" s="1725"/>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849"/>
      <c r="BB5" s="849"/>
      <c r="BC5" s="849"/>
      <c r="BD5" s="849"/>
      <c r="BE5" s="849"/>
      <c r="BF5" s="849"/>
    </row>
    <row r="6" spans="1:58" ht="17.5" x14ac:dyDescent="0.35">
      <c r="A6" s="1724" t="s">
        <v>1381</v>
      </c>
      <c r="B6" s="1725"/>
      <c r="C6" s="1725"/>
      <c r="D6" s="1725"/>
      <c r="E6" s="1725"/>
      <c r="F6" s="1725"/>
      <c r="G6" s="1725"/>
      <c r="H6" s="1725"/>
      <c r="I6" s="1725"/>
      <c r="J6" s="1725"/>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49"/>
      <c r="AY6" s="849"/>
      <c r="AZ6" s="849"/>
      <c r="BA6" s="849"/>
      <c r="BB6" s="849"/>
      <c r="BC6" s="849"/>
      <c r="BD6" s="849"/>
      <c r="BE6" s="849"/>
      <c r="BF6" s="849"/>
    </row>
    <row r="7" spans="1:58" ht="17.5" x14ac:dyDescent="0.35">
      <c r="A7" s="1724" t="s">
        <v>1382</v>
      </c>
      <c r="B7" s="1725"/>
      <c r="C7" s="1725"/>
      <c r="D7" s="1725"/>
      <c r="E7" s="1725"/>
      <c r="F7" s="1725"/>
      <c r="G7" s="1725"/>
      <c r="H7" s="1725"/>
      <c r="I7" s="1725"/>
      <c r="J7" s="1725"/>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row>
    <row r="8" spans="1:58" ht="17.5" x14ac:dyDescent="0.35">
      <c r="A8" s="791" t="s">
        <v>1111</v>
      </c>
      <c r="B8" s="851"/>
      <c r="C8" s="749"/>
      <c r="D8" s="852"/>
      <c r="E8" s="749"/>
      <c r="F8" s="749"/>
      <c r="G8" s="749"/>
      <c r="H8" s="853"/>
      <c r="I8" s="853"/>
      <c r="J8" s="853"/>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row>
    <row r="9" spans="1:58" ht="158" thickBot="1" x14ac:dyDescent="0.4">
      <c r="A9" s="854" t="s">
        <v>1112</v>
      </c>
      <c r="B9" s="855" t="s">
        <v>1201</v>
      </c>
      <c r="C9" s="856" t="s">
        <v>1114</v>
      </c>
      <c r="D9" s="857" t="s">
        <v>1115</v>
      </c>
      <c r="E9" s="857" t="s">
        <v>1116</v>
      </c>
      <c r="F9" s="858" t="s">
        <v>1117</v>
      </c>
      <c r="G9" s="858" t="s">
        <v>1118</v>
      </c>
      <c r="H9" s="859" t="s">
        <v>1383</v>
      </c>
      <c r="I9" s="859" t="s">
        <v>1384</v>
      </c>
      <c r="J9" s="860" t="s">
        <v>1385</v>
      </c>
      <c r="K9" s="1718">
        <v>43118</v>
      </c>
      <c r="L9" s="1718"/>
      <c r="M9" s="1718"/>
      <c r="N9" s="1718"/>
      <c r="O9" s="1719">
        <v>43132</v>
      </c>
      <c r="P9" s="1720"/>
      <c r="Q9" s="1720"/>
      <c r="R9" s="1720"/>
      <c r="S9" s="1718">
        <v>43160</v>
      </c>
      <c r="T9" s="1720"/>
      <c r="U9" s="1720"/>
      <c r="V9" s="1720"/>
      <c r="W9" s="1719">
        <v>43191</v>
      </c>
      <c r="X9" s="1720"/>
      <c r="Y9" s="1720"/>
      <c r="Z9" s="1720"/>
      <c r="AA9" s="412">
        <v>43221</v>
      </c>
      <c r="AB9" s="413"/>
      <c r="AC9" s="413"/>
      <c r="AD9" s="413"/>
      <c r="AE9" s="410">
        <v>43252</v>
      </c>
      <c r="AF9" s="411"/>
      <c r="AG9" s="411"/>
      <c r="AH9" s="411"/>
      <c r="AI9" s="412">
        <v>43282</v>
      </c>
      <c r="AJ9" s="413"/>
      <c r="AK9" s="413"/>
      <c r="AL9" s="413"/>
      <c r="AM9" s="410">
        <v>43313</v>
      </c>
      <c r="AN9" s="411"/>
      <c r="AO9" s="411"/>
      <c r="AP9" s="411"/>
      <c r="AQ9" s="412">
        <v>43344</v>
      </c>
      <c r="AR9" s="413"/>
      <c r="AS9" s="413"/>
      <c r="AT9" s="413"/>
      <c r="AU9" s="410">
        <v>43374</v>
      </c>
      <c r="AV9" s="411"/>
      <c r="AW9" s="411"/>
      <c r="AX9" s="411"/>
      <c r="AY9" s="412">
        <v>43405</v>
      </c>
      <c r="AZ9" s="413"/>
      <c r="BA9" s="413"/>
      <c r="BB9" s="413"/>
      <c r="BC9" s="410">
        <v>43435</v>
      </c>
      <c r="BD9" s="411"/>
      <c r="BE9" s="411"/>
      <c r="BF9" s="411"/>
    </row>
    <row r="10" spans="1:58" ht="17.5" x14ac:dyDescent="0.35">
      <c r="A10" s="415" t="s">
        <v>1122</v>
      </c>
      <c r="B10" s="861"/>
      <c r="C10" s="862"/>
      <c r="D10" s="863"/>
      <c r="E10" s="862"/>
      <c r="F10" s="863"/>
      <c r="G10" s="862"/>
      <c r="H10" s="864"/>
      <c r="I10" s="864"/>
      <c r="J10" s="864"/>
      <c r="K10" s="865" t="s">
        <v>1123</v>
      </c>
      <c r="L10" s="865" t="s">
        <v>1124</v>
      </c>
      <c r="M10" s="865" t="s">
        <v>1125</v>
      </c>
      <c r="N10" s="865" t="s">
        <v>1126</v>
      </c>
      <c r="O10" s="865" t="s">
        <v>1127</v>
      </c>
      <c r="P10" s="865" t="s">
        <v>1128</v>
      </c>
      <c r="Q10" s="865" t="s">
        <v>1125</v>
      </c>
      <c r="R10" s="865" t="s">
        <v>1126</v>
      </c>
      <c r="S10" s="865" t="s">
        <v>1123</v>
      </c>
      <c r="T10" s="865" t="s">
        <v>1128</v>
      </c>
      <c r="U10" s="865" t="s">
        <v>1125</v>
      </c>
      <c r="V10" s="865" t="s">
        <v>1126</v>
      </c>
      <c r="W10" s="865" t="s">
        <v>1123</v>
      </c>
      <c r="X10" s="865" t="s">
        <v>1128</v>
      </c>
      <c r="Y10" s="865" t="s">
        <v>1125</v>
      </c>
      <c r="Z10" s="865" t="s">
        <v>1126</v>
      </c>
      <c r="AA10" s="865" t="s">
        <v>1123</v>
      </c>
      <c r="AB10" s="865" t="s">
        <v>1124</v>
      </c>
      <c r="AC10" s="865" t="s">
        <v>1125</v>
      </c>
      <c r="AD10" s="865" t="s">
        <v>1126</v>
      </c>
      <c r="AE10" s="865" t="s">
        <v>1127</v>
      </c>
      <c r="AF10" s="865" t="s">
        <v>1128</v>
      </c>
      <c r="AG10" s="865" t="s">
        <v>1125</v>
      </c>
      <c r="AH10" s="865" t="s">
        <v>1126</v>
      </c>
      <c r="AI10" s="865" t="s">
        <v>1123</v>
      </c>
      <c r="AJ10" s="865" t="s">
        <v>1128</v>
      </c>
      <c r="AK10" s="865" t="s">
        <v>1125</v>
      </c>
      <c r="AL10" s="865" t="s">
        <v>1126</v>
      </c>
      <c r="AM10" s="865" t="s">
        <v>1123</v>
      </c>
      <c r="AN10" s="865" t="s">
        <v>1128</v>
      </c>
      <c r="AO10" s="865" t="s">
        <v>1125</v>
      </c>
      <c r="AP10" s="865" t="s">
        <v>1126</v>
      </c>
      <c r="AQ10" s="865" t="s">
        <v>1123</v>
      </c>
      <c r="AR10" s="865" t="s">
        <v>1124</v>
      </c>
      <c r="AS10" s="865" t="s">
        <v>1125</v>
      </c>
      <c r="AT10" s="865" t="s">
        <v>1126</v>
      </c>
      <c r="AU10" s="865" t="s">
        <v>1127</v>
      </c>
      <c r="AV10" s="865" t="s">
        <v>1128</v>
      </c>
      <c r="AW10" s="865" t="s">
        <v>1125</v>
      </c>
      <c r="AX10" s="865" t="s">
        <v>1126</v>
      </c>
      <c r="AY10" s="865" t="s">
        <v>1123</v>
      </c>
      <c r="AZ10" s="865" t="s">
        <v>1128</v>
      </c>
      <c r="BA10" s="865" t="s">
        <v>1125</v>
      </c>
      <c r="BB10" s="865" t="s">
        <v>1126</v>
      </c>
      <c r="BC10" s="865" t="s">
        <v>1123</v>
      </c>
      <c r="BD10" s="865" t="s">
        <v>1128</v>
      </c>
      <c r="BE10" s="865" t="s">
        <v>1125</v>
      </c>
      <c r="BF10" s="865" t="s">
        <v>1126</v>
      </c>
    </row>
    <row r="11" spans="1:58" ht="55.15" customHeight="1" thickBot="1" x14ac:dyDescent="0.4">
      <c r="A11" s="1721">
        <f>0.085*J67</f>
        <v>30540.500000000004</v>
      </c>
      <c r="B11" s="1722"/>
      <c r="C11" s="1722"/>
      <c r="D11" s="1722"/>
      <c r="E11" s="1722"/>
      <c r="F11" s="1722"/>
      <c r="G11" s="1722"/>
      <c r="H11" s="1722"/>
      <c r="I11" s="1722"/>
      <c r="J11" s="172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row>
    <row r="12" spans="1:58" ht="18" x14ac:dyDescent="0.35">
      <c r="A12" s="866" t="s">
        <v>1129</v>
      </c>
      <c r="B12" s="861"/>
      <c r="C12" s="862"/>
      <c r="D12" s="863"/>
      <c r="E12" s="862"/>
      <c r="F12" s="863"/>
      <c r="G12" s="862"/>
      <c r="H12" s="867"/>
      <c r="I12" s="867"/>
      <c r="J12" s="868"/>
      <c r="K12" s="869"/>
      <c r="L12" s="869"/>
      <c r="M12" s="869"/>
      <c r="N12" s="869"/>
      <c r="O12" s="869"/>
      <c r="P12" s="869"/>
      <c r="Q12" s="869"/>
      <c r="R12" s="869"/>
      <c r="S12" s="869"/>
      <c r="T12" s="869"/>
      <c r="U12" s="869"/>
      <c r="V12" s="869"/>
      <c r="W12" s="869"/>
      <c r="X12" s="869"/>
      <c r="Y12" s="869"/>
      <c r="Z12" s="869"/>
      <c r="AA12" s="869"/>
      <c r="AB12" s="869"/>
      <c r="AC12" s="869"/>
      <c r="AD12" s="869"/>
      <c r="AE12" s="869"/>
      <c r="AF12" s="869"/>
      <c r="AG12" s="869"/>
      <c r="AH12" s="869"/>
      <c r="AI12" s="869"/>
      <c r="AJ12" s="869"/>
      <c r="AK12" s="869"/>
      <c r="AL12" s="869"/>
      <c r="AM12" s="869"/>
      <c r="AN12" s="869"/>
      <c r="AO12" s="869"/>
      <c r="AP12" s="869"/>
      <c r="AQ12" s="869"/>
      <c r="AR12" s="869"/>
      <c r="AS12" s="869"/>
      <c r="AT12" s="869"/>
      <c r="AU12" s="869"/>
      <c r="AV12" s="869"/>
      <c r="AW12" s="869"/>
      <c r="AX12" s="869"/>
      <c r="AY12" s="869"/>
      <c r="AZ12" s="869"/>
      <c r="BA12" s="869"/>
      <c r="BB12" s="869"/>
      <c r="BC12" s="869"/>
      <c r="BD12" s="869"/>
      <c r="BE12" s="869"/>
      <c r="BF12" s="869"/>
    </row>
    <row r="13" spans="1:58" ht="87.5" x14ac:dyDescent="0.35">
      <c r="A13" s="870" t="s">
        <v>1386</v>
      </c>
      <c r="B13" s="871"/>
      <c r="C13" s="872"/>
      <c r="D13" s="873"/>
      <c r="E13" s="874"/>
      <c r="F13" s="875"/>
      <c r="G13" s="876"/>
      <c r="H13" s="877"/>
      <c r="I13" s="877"/>
      <c r="J13" s="878"/>
      <c r="K13" s="879"/>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79"/>
      <c r="AM13" s="879"/>
      <c r="AN13" s="879"/>
      <c r="AO13" s="879"/>
      <c r="AP13" s="879"/>
      <c r="AQ13" s="879"/>
      <c r="AR13" s="879"/>
      <c r="AS13" s="879"/>
      <c r="AT13" s="879"/>
      <c r="AU13" s="879"/>
      <c r="AV13" s="879"/>
      <c r="AW13" s="879"/>
      <c r="AX13" s="879"/>
      <c r="AY13" s="879"/>
      <c r="AZ13" s="879"/>
      <c r="BA13" s="879"/>
      <c r="BB13" s="879"/>
      <c r="BC13" s="879"/>
      <c r="BD13" s="879"/>
      <c r="BE13" s="879"/>
      <c r="BF13" s="879"/>
    </row>
    <row r="14" spans="1:58" ht="53" thickBot="1" x14ac:dyDescent="0.4">
      <c r="A14" s="880" t="s">
        <v>1387</v>
      </c>
      <c r="B14" s="871"/>
      <c r="C14" s="872"/>
      <c r="D14" s="873"/>
      <c r="E14" s="874"/>
      <c r="F14" s="875"/>
      <c r="G14" s="876"/>
      <c r="H14" s="877"/>
      <c r="I14" s="877"/>
      <c r="J14" s="881"/>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79"/>
      <c r="AY14" s="879"/>
      <c r="AZ14" s="879"/>
      <c r="BA14" s="879"/>
      <c r="BB14" s="879"/>
      <c r="BC14" s="879"/>
      <c r="BD14" s="879"/>
      <c r="BE14" s="879"/>
      <c r="BF14" s="879"/>
    </row>
    <row r="15" spans="1:58" ht="52.5" x14ac:dyDescent="0.35">
      <c r="A15" s="882" t="s">
        <v>1388</v>
      </c>
      <c r="B15" s="883"/>
      <c r="C15" s="884"/>
      <c r="D15" s="885"/>
      <c r="E15" s="886"/>
      <c r="F15" s="887"/>
      <c r="G15" s="888"/>
      <c r="H15" s="889"/>
      <c r="I15" s="890"/>
      <c r="J15" s="891">
        <v>300</v>
      </c>
      <c r="K15" s="869"/>
      <c r="L15" s="869"/>
      <c r="M15" s="869"/>
      <c r="N15" s="869"/>
      <c r="O15" s="869"/>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69"/>
      <c r="AX15" s="869"/>
      <c r="AY15" s="869"/>
      <c r="AZ15" s="869"/>
      <c r="BA15" s="869"/>
      <c r="BB15" s="869"/>
      <c r="BC15" s="869"/>
      <c r="BD15" s="869"/>
      <c r="BE15" s="869"/>
      <c r="BF15" s="869"/>
    </row>
    <row r="16" spans="1:58" ht="35" x14ac:dyDescent="0.35">
      <c r="A16" s="892" t="s">
        <v>1389</v>
      </c>
      <c r="B16" s="883"/>
      <c r="C16" s="884"/>
      <c r="D16" s="885"/>
      <c r="E16" s="886"/>
      <c r="F16" s="887"/>
      <c r="G16" s="888"/>
      <c r="H16" s="889"/>
      <c r="I16" s="890"/>
      <c r="J16" s="891">
        <v>6000</v>
      </c>
      <c r="K16" s="869"/>
      <c r="L16" s="869"/>
      <c r="M16" s="869"/>
      <c r="N16" s="869"/>
      <c r="O16" s="869"/>
      <c r="P16" s="869"/>
      <c r="Q16" s="869"/>
      <c r="R16" s="869"/>
      <c r="S16" s="869"/>
      <c r="T16" s="869"/>
      <c r="U16" s="869"/>
      <c r="V16" s="869"/>
      <c r="W16" s="869"/>
      <c r="X16" s="869"/>
      <c r="Y16" s="869"/>
      <c r="Z16" s="869"/>
      <c r="AA16" s="869"/>
      <c r="AB16" s="869"/>
      <c r="AC16" s="869"/>
      <c r="AD16" s="869"/>
      <c r="AE16" s="869"/>
      <c r="AF16" s="869"/>
      <c r="AG16" s="869"/>
      <c r="AH16" s="869"/>
      <c r="AI16" s="869"/>
      <c r="AJ16" s="869"/>
      <c r="AK16" s="869"/>
      <c r="AL16" s="869"/>
      <c r="AM16" s="869"/>
      <c r="AN16" s="869"/>
      <c r="AO16" s="869"/>
      <c r="AP16" s="869"/>
      <c r="AQ16" s="869"/>
      <c r="AR16" s="869"/>
      <c r="AS16" s="869"/>
      <c r="AT16" s="869"/>
      <c r="AU16" s="869"/>
      <c r="AV16" s="869"/>
      <c r="AW16" s="869"/>
      <c r="AX16" s="869"/>
      <c r="AY16" s="869"/>
      <c r="AZ16" s="869"/>
      <c r="BA16" s="869"/>
      <c r="BB16" s="869"/>
      <c r="BC16" s="869"/>
      <c r="BD16" s="869"/>
      <c r="BE16" s="869"/>
      <c r="BF16" s="869"/>
    </row>
    <row r="17" spans="1:58" ht="87.5" x14ac:dyDescent="0.35">
      <c r="A17" s="892" t="s">
        <v>1390</v>
      </c>
      <c r="B17" s="883"/>
      <c r="C17" s="884"/>
      <c r="D17" s="885"/>
      <c r="E17" s="886"/>
      <c r="F17" s="887"/>
      <c r="G17" s="888"/>
      <c r="H17" s="889"/>
      <c r="I17" s="890"/>
      <c r="J17" s="891">
        <v>60000</v>
      </c>
      <c r="K17" s="869"/>
      <c r="L17" s="869"/>
      <c r="M17" s="869"/>
      <c r="N17" s="869"/>
      <c r="O17" s="869"/>
      <c r="P17" s="869"/>
      <c r="Q17" s="869"/>
      <c r="R17" s="869"/>
      <c r="S17" s="869"/>
      <c r="T17" s="869"/>
      <c r="U17" s="869"/>
      <c r="V17" s="869"/>
      <c r="W17" s="869"/>
      <c r="X17" s="869"/>
      <c r="Y17" s="869"/>
      <c r="Z17" s="869"/>
      <c r="AA17" s="869"/>
      <c r="AB17" s="869"/>
      <c r="AC17" s="869"/>
      <c r="AD17" s="869"/>
      <c r="AE17" s="869"/>
      <c r="AF17" s="869"/>
      <c r="AG17" s="869"/>
      <c r="AH17" s="869"/>
      <c r="AI17" s="869"/>
      <c r="AJ17" s="869"/>
      <c r="AK17" s="869"/>
      <c r="AL17" s="869"/>
      <c r="AM17" s="869"/>
      <c r="AN17" s="869"/>
      <c r="AO17" s="869"/>
      <c r="AP17" s="869"/>
      <c r="AQ17" s="869"/>
      <c r="AR17" s="869"/>
      <c r="AS17" s="869"/>
      <c r="AT17" s="869"/>
      <c r="AU17" s="869"/>
      <c r="AV17" s="869"/>
      <c r="AW17" s="869"/>
      <c r="AX17" s="869"/>
      <c r="AY17" s="869"/>
      <c r="AZ17" s="869"/>
      <c r="BA17" s="869"/>
      <c r="BB17" s="869"/>
      <c r="BC17" s="869"/>
      <c r="BD17" s="869"/>
      <c r="BE17" s="869"/>
      <c r="BF17" s="869"/>
    </row>
    <row r="18" spans="1:58" ht="35" x14ac:dyDescent="0.35">
      <c r="A18" s="892" t="s">
        <v>1391</v>
      </c>
      <c r="B18" s="883"/>
      <c r="C18" s="884"/>
      <c r="D18" s="885"/>
      <c r="E18" s="886"/>
      <c r="F18" s="887"/>
      <c r="G18" s="888"/>
      <c r="H18" s="889"/>
      <c r="I18" s="890"/>
      <c r="J18" s="891"/>
      <c r="K18" s="869"/>
      <c r="L18" s="869"/>
      <c r="M18" s="893"/>
      <c r="N18" s="893"/>
      <c r="O18" s="869"/>
      <c r="P18" s="869"/>
      <c r="Q18" s="869"/>
      <c r="R18" s="869"/>
      <c r="S18" s="869"/>
      <c r="T18" s="869"/>
      <c r="U18" s="869"/>
      <c r="V18" s="869"/>
      <c r="W18" s="869"/>
      <c r="X18" s="869"/>
      <c r="Y18" s="869"/>
      <c r="Z18" s="869"/>
      <c r="AA18" s="869"/>
      <c r="AB18" s="869"/>
      <c r="AC18" s="869"/>
      <c r="AD18" s="869"/>
      <c r="AE18" s="869"/>
      <c r="AF18" s="869"/>
      <c r="AG18" s="869"/>
      <c r="AH18" s="869"/>
      <c r="AI18" s="869"/>
      <c r="AJ18" s="869"/>
      <c r="AK18" s="869"/>
      <c r="AL18" s="869"/>
      <c r="AM18" s="869"/>
      <c r="AN18" s="869"/>
      <c r="AO18" s="869"/>
      <c r="AP18" s="869"/>
      <c r="AQ18" s="869"/>
      <c r="AR18" s="869"/>
      <c r="AS18" s="869"/>
      <c r="AT18" s="869"/>
      <c r="AU18" s="869"/>
      <c r="AV18" s="869"/>
      <c r="AW18" s="869"/>
      <c r="AX18" s="869"/>
      <c r="AY18" s="869"/>
      <c r="AZ18" s="869"/>
      <c r="BA18" s="869"/>
      <c r="BB18" s="869"/>
      <c r="BC18" s="869"/>
      <c r="BD18" s="869"/>
      <c r="BE18" s="869"/>
      <c r="BF18" s="869"/>
    </row>
    <row r="19" spans="1:58" ht="35" x14ac:dyDescent="0.35">
      <c r="A19" s="892" t="s">
        <v>1148</v>
      </c>
      <c r="B19" s="883"/>
      <c r="C19" s="884"/>
      <c r="D19" s="885"/>
      <c r="E19" s="886"/>
      <c r="F19" s="887"/>
      <c r="G19" s="888"/>
      <c r="H19" s="889"/>
      <c r="I19" s="890"/>
      <c r="J19" s="891"/>
      <c r="K19" s="869"/>
      <c r="L19" s="869"/>
      <c r="M19" s="869"/>
      <c r="N19" s="869"/>
      <c r="O19" s="893"/>
      <c r="P19" s="893"/>
      <c r="Q19" s="893"/>
      <c r="R19" s="893"/>
      <c r="S19" s="893"/>
      <c r="T19" s="893"/>
      <c r="U19" s="893"/>
      <c r="V19" s="893"/>
      <c r="W19" s="869"/>
      <c r="X19" s="869"/>
      <c r="Y19" s="869"/>
      <c r="Z19" s="869"/>
      <c r="AA19" s="869"/>
      <c r="AB19" s="869"/>
      <c r="AC19" s="869"/>
      <c r="AD19" s="869"/>
      <c r="AE19" s="869"/>
      <c r="AF19" s="869"/>
      <c r="AG19" s="869"/>
      <c r="AH19" s="869"/>
      <c r="AI19" s="869"/>
      <c r="AJ19" s="869"/>
      <c r="AK19" s="869"/>
      <c r="AL19" s="869"/>
      <c r="AM19" s="869"/>
      <c r="AN19" s="869"/>
      <c r="AO19" s="869"/>
      <c r="AP19" s="869"/>
      <c r="AQ19" s="869"/>
      <c r="AR19" s="869"/>
      <c r="AS19" s="869"/>
      <c r="AT19" s="869"/>
      <c r="AU19" s="869"/>
      <c r="AV19" s="869"/>
      <c r="AW19" s="869"/>
      <c r="AX19" s="869"/>
      <c r="AY19" s="869"/>
      <c r="AZ19" s="869"/>
      <c r="BA19" s="869"/>
      <c r="BB19" s="869"/>
      <c r="BC19" s="869"/>
      <c r="BD19" s="869"/>
      <c r="BE19" s="869"/>
      <c r="BF19" s="869"/>
    </row>
    <row r="20" spans="1:58" ht="19" x14ac:dyDescent="0.35">
      <c r="A20" s="892" t="s">
        <v>1149</v>
      </c>
      <c r="B20" s="883"/>
      <c r="C20" s="884"/>
      <c r="D20" s="885"/>
      <c r="E20" s="886"/>
      <c r="F20" s="887"/>
      <c r="G20" s="888"/>
      <c r="H20" s="889"/>
      <c r="I20" s="890"/>
      <c r="J20" s="891"/>
      <c r="K20" s="869"/>
      <c r="L20" s="869"/>
      <c r="M20" s="869"/>
      <c r="N20" s="869"/>
      <c r="O20" s="869"/>
      <c r="P20" s="869"/>
      <c r="Q20" s="869"/>
      <c r="R20" s="869"/>
      <c r="S20" s="869"/>
      <c r="T20" s="869"/>
      <c r="U20" s="869"/>
      <c r="V20" s="869"/>
      <c r="W20" s="893"/>
      <c r="X20" s="893"/>
      <c r="Y20" s="893"/>
      <c r="Z20" s="893"/>
      <c r="AA20" s="869"/>
      <c r="AB20" s="869"/>
      <c r="AC20" s="869"/>
      <c r="AD20" s="869"/>
      <c r="AE20" s="869"/>
      <c r="AF20" s="869"/>
      <c r="AG20" s="869"/>
      <c r="AH20" s="869"/>
      <c r="AI20" s="869"/>
      <c r="AJ20" s="869"/>
      <c r="AK20" s="869"/>
      <c r="AL20" s="869"/>
      <c r="AM20" s="869"/>
      <c r="AN20" s="869"/>
      <c r="AO20" s="869"/>
      <c r="AP20" s="869"/>
      <c r="AQ20" s="869"/>
      <c r="AR20" s="869"/>
      <c r="AS20" s="869"/>
      <c r="AT20" s="869"/>
      <c r="AU20" s="869"/>
      <c r="AV20" s="869"/>
      <c r="AW20" s="869"/>
      <c r="AX20" s="869"/>
      <c r="AY20" s="869"/>
      <c r="AZ20" s="869"/>
      <c r="BA20" s="869"/>
      <c r="BB20" s="869"/>
      <c r="BC20" s="869"/>
      <c r="BD20" s="869"/>
      <c r="BE20" s="869"/>
      <c r="BF20" s="869"/>
    </row>
    <row r="21" spans="1:58" ht="35" x14ac:dyDescent="0.35">
      <c r="A21" s="892" t="s">
        <v>1392</v>
      </c>
      <c r="B21" s="883"/>
      <c r="C21" s="884"/>
      <c r="D21" s="885"/>
      <c r="E21" s="886"/>
      <c r="F21" s="887"/>
      <c r="G21" s="888"/>
      <c r="H21" s="889"/>
      <c r="I21" s="890"/>
      <c r="J21" s="891"/>
      <c r="K21" s="869"/>
      <c r="L21" s="869"/>
      <c r="M21" s="869"/>
      <c r="N21" s="869"/>
      <c r="O21" s="869"/>
      <c r="P21" s="869"/>
      <c r="Q21" s="869"/>
      <c r="R21" s="869"/>
      <c r="S21" s="869"/>
      <c r="T21" s="869"/>
      <c r="U21" s="869"/>
      <c r="V21" s="869"/>
      <c r="W21" s="869"/>
      <c r="X21" s="869"/>
      <c r="Y21" s="869"/>
      <c r="Z21" s="869"/>
      <c r="AA21" s="893"/>
      <c r="AB21" s="893"/>
      <c r="AC21" s="893"/>
      <c r="AD21" s="893"/>
      <c r="AE21" s="869"/>
      <c r="AF21" s="869"/>
      <c r="AG21" s="869"/>
      <c r="AH21" s="869"/>
      <c r="AI21" s="869"/>
      <c r="AJ21" s="869"/>
      <c r="AK21" s="869"/>
      <c r="AL21" s="869"/>
      <c r="AM21" s="869"/>
      <c r="AN21" s="869"/>
      <c r="AO21" s="869"/>
      <c r="AP21" s="869"/>
      <c r="AQ21" s="869"/>
      <c r="AR21" s="869"/>
      <c r="AS21" s="869"/>
      <c r="AT21" s="869"/>
      <c r="AU21" s="869"/>
      <c r="AV21" s="869"/>
      <c r="AW21" s="869"/>
      <c r="AX21" s="869"/>
      <c r="AY21" s="869"/>
      <c r="AZ21" s="869"/>
      <c r="BA21" s="869"/>
      <c r="BB21" s="869"/>
      <c r="BC21" s="869"/>
      <c r="BD21" s="869"/>
      <c r="BE21" s="869"/>
      <c r="BF21" s="869"/>
    </row>
    <row r="22" spans="1:58" ht="19" x14ac:dyDescent="0.35">
      <c r="A22" s="892" t="s">
        <v>1151</v>
      </c>
      <c r="B22" s="883"/>
      <c r="C22" s="884"/>
      <c r="D22" s="885"/>
      <c r="E22" s="886"/>
      <c r="F22" s="887"/>
      <c r="G22" s="888"/>
      <c r="H22" s="889"/>
      <c r="I22" s="890"/>
      <c r="J22" s="891"/>
      <c r="K22" s="869"/>
      <c r="L22" s="869"/>
      <c r="M22" s="869"/>
      <c r="N22" s="869"/>
      <c r="O22" s="869"/>
      <c r="P22" s="869"/>
      <c r="Q22" s="869"/>
      <c r="R22" s="869"/>
      <c r="S22" s="869"/>
      <c r="T22" s="869"/>
      <c r="U22" s="869"/>
      <c r="V22" s="869"/>
      <c r="W22" s="869"/>
      <c r="X22" s="869"/>
      <c r="Y22" s="869"/>
      <c r="Z22" s="869"/>
      <c r="AA22" s="869"/>
      <c r="AB22" s="869"/>
      <c r="AC22" s="869"/>
      <c r="AD22" s="869"/>
      <c r="AE22" s="893"/>
      <c r="AF22" s="869"/>
      <c r="AG22" s="869"/>
      <c r="AH22" s="869"/>
      <c r="AI22" s="869"/>
      <c r="AJ22" s="869"/>
      <c r="AK22" s="869"/>
      <c r="AL22" s="869"/>
      <c r="AM22" s="893"/>
      <c r="AN22" s="869"/>
      <c r="AO22" s="869"/>
      <c r="AP22" s="869"/>
      <c r="AQ22" s="869"/>
      <c r="AR22" s="869"/>
      <c r="AS22" s="869"/>
      <c r="AT22" s="869"/>
      <c r="AU22" s="869"/>
      <c r="AV22" s="869"/>
      <c r="AW22" s="869"/>
      <c r="AX22" s="869"/>
      <c r="AY22" s="869"/>
      <c r="AZ22" s="869"/>
      <c r="BA22" s="869"/>
      <c r="BB22" s="869"/>
      <c r="BC22" s="869"/>
      <c r="BD22" s="869"/>
      <c r="BE22" s="869"/>
      <c r="BF22" s="869"/>
    </row>
    <row r="23" spans="1:58" ht="35.5" thickBot="1" x14ac:dyDescent="0.4">
      <c r="A23" s="894" t="s">
        <v>1152</v>
      </c>
      <c r="B23" s="883"/>
      <c r="C23" s="884"/>
      <c r="D23" s="885"/>
      <c r="E23" s="886"/>
      <c r="F23" s="887"/>
      <c r="G23" s="888"/>
      <c r="H23" s="889"/>
      <c r="I23" s="890"/>
      <c r="J23" s="891"/>
      <c r="K23" s="869"/>
      <c r="L23" s="869"/>
      <c r="M23" s="869"/>
      <c r="N23" s="869"/>
      <c r="O23" s="869"/>
      <c r="P23" s="869"/>
      <c r="Q23" s="869"/>
      <c r="R23" s="869"/>
      <c r="S23" s="869"/>
      <c r="T23" s="869"/>
      <c r="U23" s="869"/>
      <c r="V23" s="869"/>
      <c r="W23" s="869"/>
      <c r="X23" s="869"/>
      <c r="Y23" s="869"/>
      <c r="Z23" s="869"/>
      <c r="AA23" s="869"/>
      <c r="AB23" s="869"/>
      <c r="AC23" s="869"/>
      <c r="AD23" s="869"/>
      <c r="AE23" s="869"/>
      <c r="AF23" s="893"/>
      <c r="AG23" s="869"/>
      <c r="AH23" s="869"/>
      <c r="AI23" s="869"/>
      <c r="AJ23" s="869"/>
      <c r="AK23" s="869"/>
      <c r="AL23" s="869"/>
      <c r="AM23" s="869"/>
      <c r="AN23" s="893"/>
      <c r="AO23" s="869"/>
      <c r="AP23" s="869"/>
      <c r="AQ23" s="869"/>
      <c r="AR23" s="869"/>
      <c r="AS23" s="869"/>
      <c r="AT23" s="869"/>
      <c r="AU23" s="869"/>
      <c r="AV23" s="869"/>
      <c r="AW23" s="869"/>
      <c r="AX23" s="869"/>
      <c r="AY23" s="869"/>
      <c r="AZ23" s="869"/>
      <c r="BA23" s="869"/>
      <c r="BB23" s="869"/>
      <c r="BC23" s="869"/>
      <c r="BD23" s="869"/>
      <c r="BE23" s="869"/>
      <c r="BF23" s="869"/>
    </row>
    <row r="24" spans="1:58" ht="19" x14ac:dyDescent="0.35">
      <c r="A24" s="895" t="s">
        <v>1393</v>
      </c>
      <c r="B24" s="896"/>
      <c r="C24" s="897"/>
      <c r="D24" s="898"/>
      <c r="E24" s="899"/>
      <c r="F24" s="900"/>
      <c r="G24" s="901"/>
      <c r="H24" s="902"/>
      <c r="I24" s="902"/>
      <c r="J24" s="903">
        <f>SUM(J15:J23)</f>
        <v>66300</v>
      </c>
      <c r="K24" s="869"/>
      <c r="L24" s="869"/>
      <c r="M24" s="869"/>
      <c r="N24" s="869"/>
      <c r="O24" s="869"/>
      <c r="P24" s="869"/>
      <c r="Q24" s="869"/>
      <c r="R24" s="869"/>
      <c r="S24" s="869"/>
      <c r="T24" s="869"/>
      <c r="U24" s="869"/>
      <c r="V24" s="869"/>
      <c r="W24" s="869"/>
      <c r="X24" s="869"/>
      <c r="Y24" s="869"/>
      <c r="Z24" s="869"/>
      <c r="AA24" s="869"/>
      <c r="AB24" s="869"/>
      <c r="AC24" s="869"/>
      <c r="AD24" s="869"/>
      <c r="AE24" s="869"/>
      <c r="AF24" s="893"/>
      <c r="AG24" s="869"/>
      <c r="AH24" s="869"/>
      <c r="AI24" s="869"/>
      <c r="AJ24" s="869"/>
      <c r="AK24" s="869"/>
      <c r="AL24" s="869"/>
      <c r="AM24" s="869"/>
      <c r="AN24" s="893"/>
      <c r="AO24" s="869"/>
      <c r="AP24" s="869"/>
      <c r="AQ24" s="869"/>
      <c r="AR24" s="869"/>
      <c r="AS24" s="869"/>
      <c r="AT24" s="869"/>
      <c r="AU24" s="869"/>
      <c r="AV24" s="869"/>
      <c r="AW24" s="869"/>
      <c r="AX24" s="869"/>
      <c r="AY24" s="869"/>
      <c r="AZ24" s="869"/>
      <c r="BA24" s="869"/>
      <c r="BB24" s="869"/>
      <c r="BC24" s="869"/>
      <c r="BD24" s="869"/>
      <c r="BE24" s="869"/>
      <c r="BF24" s="869"/>
    </row>
    <row r="25" spans="1:58" ht="35" x14ac:dyDescent="0.35">
      <c r="A25" s="904" t="s">
        <v>1394</v>
      </c>
      <c r="B25" s="905"/>
      <c r="C25" s="884"/>
      <c r="D25" s="885"/>
      <c r="E25" s="886"/>
      <c r="F25" s="887"/>
      <c r="G25" s="888"/>
      <c r="H25" s="889"/>
      <c r="I25" s="890"/>
      <c r="J25" s="904"/>
      <c r="K25" s="869"/>
      <c r="L25" s="869"/>
      <c r="M25" s="869"/>
      <c r="N25" s="869"/>
      <c r="O25" s="869"/>
      <c r="P25" s="869"/>
      <c r="Q25" s="869"/>
      <c r="R25" s="869"/>
      <c r="S25" s="869"/>
      <c r="T25" s="869"/>
      <c r="U25" s="869"/>
      <c r="V25" s="869"/>
      <c r="W25" s="869"/>
      <c r="X25" s="869"/>
      <c r="Y25" s="869"/>
      <c r="Z25" s="869"/>
      <c r="AA25" s="869"/>
      <c r="AB25" s="869"/>
      <c r="AC25" s="869"/>
      <c r="AD25" s="869"/>
      <c r="AE25" s="869"/>
      <c r="AF25" s="893"/>
      <c r="AG25" s="869"/>
      <c r="AH25" s="869"/>
      <c r="AI25" s="869"/>
      <c r="AJ25" s="869"/>
      <c r="AK25" s="869"/>
      <c r="AL25" s="869"/>
      <c r="AM25" s="869"/>
      <c r="AN25" s="893"/>
      <c r="AO25" s="869"/>
      <c r="AP25" s="869"/>
      <c r="AQ25" s="869"/>
      <c r="AR25" s="869"/>
      <c r="AS25" s="869"/>
      <c r="AT25" s="869"/>
      <c r="AU25" s="869"/>
      <c r="AV25" s="869"/>
      <c r="AW25" s="869"/>
      <c r="AX25" s="869"/>
      <c r="AY25" s="869"/>
      <c r="AZ25" s="869"/>
      <c r="BA25" s="869"/>
      <c r="BB25" s="869"/>
      <c r="BC25" s="869"/>
      <c r="BD25" s="869"/>
      <c r="BE25" s="869"/>
      <c r="BF25" s="869"/>
    </row>
    <row r="26" spans="1:58" ht="70" x14ac:dyDescent="0.35">
      <c r="A26" s="906" t="s">
        <v>1395</v>
      </c>
      <c r="B26" s="905"/>
      <c r="C26" s="884"/>
      <c r="D26" s="885"/>
      <c r="E26" s="886"/>
      <c r="F26" s="887"/>
      <c r="G26" s="888"/>
      <c r="H26" s="889"/>
      <c r="I26" s="890"/>
      <c r="J26" s="907">
        <v>200000</v>
      </c>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93"/>
      <c r="AH26" s="869"/>
      <c r="AI26" s="869"/>
      <c r="AJ26" s="869"/>
      <c r="AK26" s="869"/>
      <c r="AL26" s="869"/>
      <c r="AM26" s="869"/>
      <c r="AN26" s="869"/>
      <c r="AO26" s="869"/>
      <c r="AP26" s="869"/>
      <c r="AQ26" s="869"/>
      <c r="AR26" s="869"/>
      <c r="AS26" s="869"/>
      <c r="AT26" s="869"/>
      <c r="AU26" s="869"/>
      <c r="AV26" s="869"/>
      <c r="AW26" s="869"/>
      <c r="AX26" s="869"/>
      <c r="AY26" s="869"/>
      <c r="AZ26" s="869"/>
      <c r="BA26" s="869"/>
      <c r="BB26" s="869"/>
      <c r="BC26" s="869"/>
      <c r="BD26" s="869"/>
      <c r="BE26" s="869"/>
      <c r="BF26" s="869"/>
    </row>
    <row r="27" spans="1:58" ht="25" x14ac:dyDescent="0.35">
      <c r="A27" s="908" t="s">
        <v>1148</v>
      </c>
      <c r="B27" s="905"/>
      <c r="C27" s="884"/>
      <c r="D27" s="885"/>
      <c r="E27" s="886"/>
      <c r="F27" s="887"/>
      <c r="G27" s="888"/>
      <c r="H27" s="889"/>
      <c r="I27" s="890"/>
      <c r="J27" s="907"/>
      <c r="K27" s="869"/>
      <c r="L27" s="869"/>
      <c r="M27" s="869"/>
      <c r="N27" s="869"/>
      <c r="O27" s="869"/>
      <c r="P27" s="869"/>
      <c r="Q27" s="869"/>
      <c r="R27" s="869"/>
      <c r="S27" s="869"/>
      <c r="T27" s="869"/>
      <c r="U27" s="869"/>
      <c r="V27" s="869"/>
      <c r="W27" s="869"/>
      <c r="X27" s="869"/>
      <c r="Y27" s="869"/>
      <c r="Z27" s="869"/>
      <c r="AA27" s="869"/>
      <c r="AB27" s="869"/>
      <c r="AC27" s="869"/>
      <c r="AD27" s="869"/>
      <c r="AE27" s="869"/>
      <c r="AF27" s="869"/>
      <c r="AG27" s="869"/>
      <c r="AH27" s="893"/>
      <c r="AI27" s="893"/>
      <c r="AJ27" s="893"/>
      <c r="AK27" s="893"/>
      <c r="AL27" s="893"/>
      <c r="AM27" s="893"/>
      <c r="AN27" s="893"/>
      <c r="AO27" s="893"/>
      <c r="AP27" s="869"/>
      <c r="AQ27" s="869"/>
      <c r="AR27" s="869"/>
      <c r="AS27" s="869"/>
      <c r="AT27" s="869"/>
      <c r="AU27" s="869"/>
      <c r="AV27" s="869"/>
      <c r="AW27" s="869"/>
      <c r="AX27" s="869"/>
      <c r="AY27" s="869"/>
      <c r="AZ27" s="869"/>
      <c r="BA27" s="869"/>
      <c r="BB27" s="869"/>
      <c r="BC27" s="869"/>
      <c r="BD27" s="869"/>
      <c r="BE27" s="869"/>
      <c r="BF27" s="869"/>
    </row>
    <row r="28" spans="1:58" ht="19" x14ac:dyDescent="0.35">
      <c r="A28" s="649" t="s">
        <v>1149</v>
      </c>
      <c r="B28" s="909"/>
      <c r="C28" s="910"/>
      <c r="D28" s="911"/>
      <c r="E28" s="912"/>
      <c r="F28" s="913"/>
      <c r="G28" s="914"/>
      <c r="H28" s="915"/>
      <c r="I28" s="916"/>
      <c r="J28" s="917"/>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69"/>
      <c r="AI28" s="869"/>
      <c r="AJ28" s="869"/>
      <c r="AK28" s="869"/>
      <c r="AL28" s="869"/>
      <c r="AM28" s="869"/>
      <c r="AN28" s="869"/>
      <c r="AO28" s="869"/>
      <c r="AP28" s="918"/>
      <c r="AQ28" s="918"/>
      <c r="AR28" s="918"/>
      <c r="AS28" s="918"/>
      <c r="AT28" s="919"/>
      <c r="AU28" s="919"/>
      <c r="AV28" s="919"/>
      <c r="AW28" s="919"/>
      <c r="AX28" s="919"/>
      <c r="AY28" s="919"/>
      <c r="AZ28" s="919"/>
      <c r="BA28" s="919"/>
      <c r="BB28" s="919"/>
      <c r="BC28" s="919"/>
      <c r="BD28" s="919"/>
      <c r="BE28" s="919"/>
      <c r="BF28" s="919"/>
    </row>
    <row r="29" spans="1:58" ht="25" x14ac:dyDescent="0.35">
      <c r="A29" s="908" t="s">
        <v>1392</v>
      </c>
      <c r="B29" s="909"/>
      <c r="C29" s="910"/>
      <c r="D29" s="911"/>
      <c r="E29" s="920"/>
      <c r="F29" s="913"/>
      <c r="G29" s="914"/>
      <c r="H29" s="915"/>
      <c r="I29" s="916"/>
      <c r="J29" s="907"/>
      <c r="K29" s="869"/>
      <c r="L29" s="869"/>
      <c r="M29" s="869"/>
      <c r="N29" s="869"/>
      <c r="O29" s="869"/>
      <c r="P29" s="869"/>
      <c r="Q29" s="869"/>
      <c r="R29" s="869"/>
      <c r="S29" s="869"/>
      <c r="T29" s="869"/>
      <c r="U29" s="869"/>
      <c r="V29" s="869"/>
      <c r="W29" s="869"/>
      <c r="X29" s="869"/>
      <c r="Y29" s="869"/>
      <c r="Z29" s="869"/>
      <c r="AA29" s="869"/>
      <c r="AB29" s="869"/>
      <c r="AC29" s="869"/>
      <c r="AD29" s="869"/>
      <c r="AE29" s="869"/>
      <c r="AF29" s="869"/>
      <c r="AG29" s="869"/>
      <c r="AH29" s="869"/>
      <c r="AI29" s="869"/>
      <c r="AJ29" s="869"/>
      <c r="AK29" s="869"/>
      <c r="AL29" s="869"/>
      <c r="AM29" s="869"/>
      <c r="AN29" s="869"/>
      <c r="AO29" s="869"/>
      <c r="AP29" s="919"/>
      <c r="AQ29" s="919"/>
      <c r="AR29" s="919"/>
      <c r="AS29" s="919"/>
      <c r="AT29" s="893"/>
      <c r="AU29" s="893"/>
      <c r="AV29" s="893"/>
      <c r="AW29" s="893"/>
      <c r="AX29" s="893"/>
      <c r="AY29" s="893"/>
      <c r="AZ29" s="893"/>
      <c r="BA29" s="893"/>
      <c r="BB29" s="893"/>
      <c r="BC29" s="893"/>
      <c r="BD29" s="893"/>
      <c r="BE29" s="893"/>
      <c r="BF29" s="869"/>
    </row>
    <row r="30" spans="1:58" ht="19" x14ac:dyDescent="0.35">
      <c r="A30" s="908" t="s">
        <v>1151</v>
      </c>
      <c r="B30" s="909"/>
      <c r="C30" s="910"/>
      <c r="D30" s="911"/>
      <c r="E30" s="920"/>
      <c r="F30" s="913"/>
      <c r="G30" s="914"/>
      <c r="H30" s="915"/>
      <c r="I30" s="916"/>
      <c r="J30" s="907"/>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69"/>
      <c r="AK30" s="869"/>
      <c r="AL30" s="869"/>
      <c r="AM30" s="869"/>
      <c r="AN30" s="869"/>
      <c r="AO30" s="869"/>
      <c r="AP30" s="919"/>
      <c r="AQ30" s="919"/>
      <c r="AR30" s="919"/>
      <c r="AS30" s="919"/>
      <c r="AT30" s="869"/>
      <c r="AU30" s="869"/>
      <c r="AV30" s="869"/>
      <c r="AW30" s="869"/>
      <c r="AX30" s="869"/>
      <c r="AY30" s="869"/>
      <c r="AZ30" s="869"/>
      <c r="BA30" s="869"/>
      <c r="BB30" s="869"/>
      <c r="BC30" s="869"/>
      <c r="BD30" s="869"/>
      <c r="BE30" s="869"/>
      <c r="BF30" s="893"/>
    </row>
    <row r="31" spans="1:58" ht="25" x14ac:dyDescent="0.35">
      <c r="A31" s="921" t="s">
        <v>1152</v>
      </c>
      <c r="B31" s="909"/>
      <c r="C31" s="910"/>
      <c r="D31" s="911"/>
      <c r="E31" s="920"/>
      <c r="F31" s="913"/>
      <c r="G31" s="914"/>
      <c r="H31" s="915"/>
      <c r="I31" s="916"/>
      <c r="J31" s="922"/>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69"/>
      <c r="AH31" s="869"/>
      <c r="AI31" s="869"/>
      <c r="AJ31" s="869"/>
      <c r="AK31" s="869"/>
      <c r="AL31" s="869"/>
      <c r="AM31" s="869"/>
      <c r="AN31" s="869"/>
      <c r="AO31" s="869"/>
      <c r="AP31" s="869"/>
      <c r="AQ31" s="869"/>
      <c r="AR31" s="869"/>
      <c r="AS31" s="869"/>
      <c r="AT31" s="869"/>
      <c r="AU31" s="869"/>
      <c r="AV31" s="869"/>
      <c r="AW31" s="869"/>
      <c r="AX31" s="869"/>
      <c r="AY31" s="869"/>
      <c r="AZ31" s="869"/>
      <c r="BA31" s="869"/>
      <c r="BB31" s="869"/>
      <c r="BC31" s="869"/>
      <c r="BD31" s="869"/>
      <c r="BE31" s="869"/>
      <c r="BF31" s="893">
        <v>2019</v>
      </c>
    </row>
    <row r="32" spans="1:58" ht="19" x14ac:dyDescent="0.35">
      <c r="A32" s="923" t="s">
        <v>1396</v>
      </c>
      <c r="B32" s="924"/>
      <c r="C32" s="897"/>
      <c r="D32" s="898"/>
      <c r="E32" s="899"/>
      <c r="F32" s="900"/>
      <c r="G32" s="901"/>
      <c r="H32" s="902"/>
      <c r="I32" s="902"/>
      <c r="J32" s="925">
        <f>SUM(J26:J31)</f>
        <v>200000</v>
      </c>
      <c r="K32" s="869"/>
      <c r="L32" s="869"/>
      <c r="M32" s="869"/>
      <c r="N32" s="869"/>
      <c r="O32" s="869"/>
      <c r="P32" s="869"/>
      <c r="Q32" s="869"/>
      <c r="R32" s="869"/>
      <c r="S32" s="869"/>
      <c r="T32" s="869"/>
      <c r="U32" s="869"/>
      <c r="V32" s="869"/>
      <c r="W32" s="869"/>
      <c r="X32" s="869"/>
      <c r="Y32" s="869"/>
      <c r="Z32" s="869"/>
      <c r="AA32" s="869"/>
      <c r="AB32" s="869"/>
      <c r="AC32" s="869"/>
      <c r="AD32" s="869"/>
      <c r="AE32" s="869"/>
      <c r="AF32" s="869"/>
      <c r="AG32" s="869"/>
      <c r="AH32" s="869"/>
      <c r="AI32" s="869"/>
      <c r="AJ32" s="869"/>
      <c r="AK32" s="869"/>
      <c r="AL32" s="869"/>
      <c r="AM32" s="869"/>
      <c r="AN32" s="869"/>
      <c r="AO32" s="869"/>
      <c r="AP32" s="869"/>
      <c r="AQ32" s="869"/>
      <c r="AR32" s="869"/>
      <c r="AS32" s="869"/>
      <c r="AT32" s="869"/>
      <c r="AU32" s="869"/>
      <c r="AV32" s="869"/>
      <c r="AW32" s="869"/>
      <c r="AX32" s="869"/>
      <c r="AY32" s="869"/>
      <c r="AZ32" s="869"/>
      <c r="BA32" s="869"/>
      <c r="BB32" s="869"/>
      <c r="BC32" s="869"/>
      <c r="BD32" s="869"/>
      <c r="BE32" s="869"/>
      <c r="BF32" s="893"/>
    </row>
    <row r="33" spans="1:58" ht="54.65" customHeight="1" x14ac:dyDescent="0.35">
      <c r="A33" s="926" t="s">
        <v>1397</v>
      </c>
      <c r="B33" s="871"/>
      <c r="C33" s="872"/>
      <c r="D33" s="873"/>
      <c r="E33" s="874"/>
      <c r="F33" s="875"/>
      <c r="G33" s="876"/>
      <c r="H33" s="877"/>
      <c r="I33" s="877"/>
      <c r="J33" s="927"/>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79"/>
      <c r="AO33" s="879"/>
      <c r="AP33" s="879"/>
      <c r="AQ33" s="879"/>
      <c r="AR33" s="879"/>
      <c r="AS33" s="879"/>
      <c r="AT33" s="879"/>
      <c r="AU33" s="879"/>
      <c r="AV33" s="879"/>
      <c r="AW33" s="879"/>
      <c r="AX33" s="879"/>
      <c r="AY33" s="879"/>
      <c r="AZ33" s="879"/>
      <c r="BA33" s="879"/>
      <c r="BB33" s="879"/>
      <c r="BC33" s="879"/>
      <c r="BD33" s="879"/>
      <c r="BE33" s="879"/>
      <c r="BF33" s="879"/>
    </row>
    <row r="34" spans="1:58" ht="19" x14ac:dyDescent="0.35">
      <c r="A34" s="928" t="s">
        <v>1398</v>
      </c>
      <c r="B34" s="905"/>
      <c r="C34" s="884"/>
      <c r="D34" s="885"/>
      <c r="E34" s="886"/>
      <c r="F34" s="887"/>
      <c r="G34" s="888"/>
      <c r="H34" s="889"/>
      <c r="I34" s="890"/>
      <c r="J34" s="929">
        <v>0</v>
      </c>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69"/>
      <c r="AL34" s="869"/>
      <c r="AM34" s="869"/>
      <c r="AN34" s="869"/>
      <c r="AO34" s="869"/>
      <c r="AP34" s="869"/>
      <c r="AQ34" s="869"/>
      <c r="AR34" s="869"/>
      <c r="AS34" s="869"/>
      <c r="AT34" s="869"/>
      <c r="AU34" s="869"/>
      <c r="AV34" s="869"/>
      <c r="AW34" s="869"/>
      <c r="AX34" s="869"/>
      <c r="AY34" s="869"/>
      <c r="AZ34" s="869"/>
      <c r="BA34" s="869"/>
      <c r="BB34" s="869"/>
      <c r="BC34" s="869"/>
      <c r="BD34" s="869"/>
      <c r="BE34" s="869"/>
      <c r="BF34" s="893">
        <v>2019</v>
      </c>
    </row>
    <row r="35" spans="1:58" ht="18" thickBot="1" x14ac:dyDescent="0.4">
      <c r="A35" s="923" t="s">
        <v>1399</v>
      </c>
      <c r="B35" s="930"/>
      <c r="C35" s="931"/>
      <c r="D35" s="932"/>
      <c r="E35" s="933"/>
      <c r="F35" s="931"/>
      <c r="G35" s="931"/>
      <c r="H35" s="934">
        <v>0</v>
      </c>
      <c r="I35" s="934">
        <v>0</v>
      </c>
      <c r="J35" s="934">
        <v>0</v>
      </c>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5"/>
      <c r="AY35" s="935"/>
      <c r="AZ35" s="935"/>
      <c r="BA35" s="935"/>
      <c r="BB35" s="935"/>
      <c r="BC35" s="935"/>
      <c r="BD35" s="935"/>
      <c r="BE35" s="935"/>
      <c r="BF35" s="935"/>
    </row>
    <row r="36" spans="1:58" ht="18" thickBot="1" x14ac:dyDescent="0.4">
      <c r="A36" s="936" t="s">
        <v>1400</v>
      </c>
      <c r="B36" s="937"/>
      <c r="C36" s="938"/>
      <c r="D36" s="939"/>
      <c r="E36" s="940"/>
      <c r="F36" s="938"/>
      <c r="G36" s="938"/>
      <c r="H36" s="941" t="e">
        <f>#REF!+H35</f>
        <v>#REF!</v>
      </c>
      <c r="I36" s="941" t="e">
        <f>#REF!+I35</f>
        <v>#REF!</v>
      </c>
      <c r="J36" s="942">
        <f>J35+J32+J24</f>
        <v>266300</v>
      </c>
      <c r="K36" s="943"/>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5"/>
      <c r="AY36" s="935"/>
      <c r="AZ36" s="935"/>
      <c r="BA36" s="935"/>
      <c r="BB36" s="935"/>
      <c r="BC36" s="935"/>
      <c r="BD36" s="935"/>
      <c r="BE36" s="935"/>
      <c r="BF36" s="935"/>
    </row>
    <row r="37" spans="1:58" ht="87.5" x14ac:dyDescent="0.35">
      <c r="A37" s="944" t="s">
        <v>1401</v>
      </c>
      <c r="B37" s="945"/>
      <c r="C37" s="946"/>
      <c r="D37" s="947"/>
      <c r="E37" s="948"/>
      <c r="F37" s="949"/>
      <c r="G37" s="950"/>
      <c r="H37" s="951"/>
      <c r="I37" s="951"/>
      <c r="J37" s="952"/>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79"/>
      <c r="BE37" s="879"/>
      <c r="BF37" s="879"/>
    </row>
    <row r="38" spans="1:58" ht="52.5" x14ac:dyDescent="0.35">
      <c r="A38" s="926" t="s">
        <v>1402</v>
      </c>
      <c r="B38" s="871"/>
      <c r="C38" s="872"/>
      <c r="D38" s="873"/>
      <c r="E38" s="953"/>
      <c r="F38" s="875"/>
      <c r="G38" s="876"/>
      <c r="H38" s="877"/>
      <c r="I38" s="877"/>
      <c r="J38" s="954"/>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c r="AN38" s="879"/>
      <c r="AO38" s="879"/>
      <c r="AP38" s="879"/>
      <c r="AQ38" s="879"/>
      <c r="AR38" s="879"/>
      <c r="AS38" s="879"/>
      <c r="AT38" s="879"/>
      <c r="AU38" s="879"/>
      <c r="AV38" s="879"/>
      <c r="AW38" s="879"/>
      <c r="AX38" s="879"/>
      <c r="AY38" s="879"/>
      <c r="AZ38" s="879"/>
      <c r="BA38" s="879"/>
      <c r="BB38" s="879"/>
      <c r="BC38" s="879"/>
      <c r="BD38" s="879"/>
      <c r="BE38" s="879"/>
      <c r="BF38" s="879"/>
    </row>
    <row r="39" spans="1:58" ht="52.5" x14ac:dyDescent="0.35">
      <c r="A39" s="928" t="s">
        <v>1403</v>
      </c>
      <c r="B39" s="905">
        <v>39600</v>
      </c>
      <c r="C39" s="884" t="s">
        <v>1211</v>
      </c>
      <c r="D39" s="885">
        <v>1</v>
      </c>
      <c r="E39" s="955">
        <f>B39*D39</f>
        <v>39600</v>
      </c>
      <c r="F39" s="887" t="s">
        <v>1211</v>
      </c>
      <c r="G39" s="888">
        <v>1</v>
      </c>
      <c r="H39" s="890">
        <f>E39*G39</f>
        <v>39600</v>
      </c>
      <c r="I39" s="890">
        <v>0</v>
      </c>
      <c r="J39" s="956"/>
      <c r="K39" s="879"/>
      <c r="L39" s="879"/>
      <c r="M39" s="957"/>
      <c r="N39" s="957"/>
      <c r="O39" s="879"/>
      <c r="P39" s="879"/>
      <c r="Q39" s="879"/>
      <c r="R39" s="879"/>
      <c r="S39" s="879"/>
      <c r="T39" s="879"/>
      <c r="U39" s="879"/>
      <c r="V39" s="879"/>
      <c r="W39" s="879"/>
      <c r="X39" s="879"/>
      <c r="Y39" s="879"/>
      <c r="Z39" s="879"/>
      <c r="AA39" s="879"/>
      <c r="AB39" s="879"/>
      <c r="AC39" s="879"/>
      <c r="AD39" s="879"/>
      <c r="AE39" s="879"/>
      <c r="AF39" s="879"/>
      <c r="AG39" s="879"/>
      <c r="AH39" s="879"/>
      <c r="AI39" s="879"/>
      <c r="AJ39" s="879"/>
      <c r="AK39" s="879"/>
      <c r="AL39" s="879"/>
      <c r="AM39" s="879"/>
      <c r="AN39" s="879"/>
      <c r="AO39" s="879"/>
      <c r="AP39" s="879"/>
      <c r="AQ39" s="879"/>
      <c r="AR39" s="879"/>
      <c r="AS39" s="879"/>
      <c r="AT39" s="879"/>
      <c r="AU39" s="879"/>
      <c r="AV39" s="879"/>
      <c r="AW39" s="879"/>
      <c r="AX39" s="879"/>
      <c r="AY39" s="879"/>
      <c r="AZ39" s="879"/>
      <c r="BA39" s="879"/>
      <c r="BB39" s="879"/>
      <c r="BC39" s="879"/>
      <c r="BD39" s="879"/>
      <c r="BE39" s="879"/>
      <c r="BF39" s="879"/>
    </row>
    <row r="40" spans="1:58" ht="25" x14ac:dyDescent="0.35">
      <c r="A40" s="655" t="s">
        <v>1148</v>
      </c>
      <c r="B40" s="905"/>
      <c r="C40" s="884"/>
      <c r="D40" s="885"/>
      <c r="E40" s="955"/>
      <c r="F40" s="887"/>
      <c r="G40" s="888"/>
      <c r="H40" s="890"/>
      <c r="I40" s="890"/>
      <c r="J40" s="956"/>
      <c r="K40" s="879"/>
      <c r="L40" s="879"/>
      <c r="M40" s="879"/>
      <c r="N40" s="879"/>
      <c r="O40" s="957"/>
      <c r="P40" s="957"/>
      <c r="Q40" s="957"/>
      <c r="R40" s="957"/>
      <c r="S40" s="957"/>
      <c r="T40" s="957"/>
      <c r="U40" s="957"/>
      <c r="V40" s="957"/>
      <c r="W40" s="879"/>
      <c r="X40" s="879"/>
      <c r="Y40" s="879"/>
      <c r="Z40" s="879"/>
      <c r="AA40" s="879"/>
      <c r="AB40" s="879"/>
      <c r="AC40" s="879"/>
      <c r="AD40" s="879"/>
      <c r="AE40" s="879"/>
      <c r="AF40" s="879"/>
      <c r="AG40" s="879"/>
      <c r="AH40" s="879"/>
      <c r="AI40" s="879"/>
      <c r="AJ40" s="879"/>
      <c r="AK40" s="879"/>
      <c r="AL40" s="879"/>
      <c r="AM40" s="879"/>
      <c r="AN40" s="879"/>
      <c r="AO40" s="879"/>
      <c r="AP40" s="879"/>
      <c r="AQ40" s="879"/>
      <c r="AR40" s="879"/>
      <c r="AS40" s="879"/>
      <c r="AT40" s="879"/>
      <c r="AU40" s="879"/>
      <c r="AV40" s="879"/>
      <c r="AW40" s="879"/>
      <c r="AX40" s="879"/>
      <c r="AY40" s="879"/>
      <c r="AZ40" s="879"/>
      <c r="BA40" s="879"/>
      <c r="BB40" s="879"/>
      <c r="BC40" s="879"/>
      <c r="BD40" s="879"/>
      <c r="BE40" s="879"/>
      <c r="BF40" s="879"/>
    </row>
    <row r="41" spans="1:58" ht="17.5" x14ac:dyDescent="0.35">
      <c r="A41" s="655" t="s">
        <v>1149</v>
      </c>
      <c r="B41" s="905"/>
      <c r="C41" s="884"/>
      <c r="D41" s="885"/>
      <c r="E41" s="955"/>
      <c r="F41" s="887"/>
      <c r="G41" s="888"/>
      <c r="H41" s="890"/>
      <c r="I41" s="890"/>
      <c r="J41" s="956"/>
      <c r="K41" s="879"/>
      <c r="L41" s="879"/>
      <c r="M41" s="879"/>
      <c r="N41" s="879"/>
      <c r="O41" s="879"/>
      <c r="P41" s="879"/>
      <c r="Q41" s="879"/>
      <c r="R41" s="879"/>
      <c r="S41" s="879"/>
      <c r="T41" s="879"/>
      <c r="U41" s="879"/>
      <c r="V41" s="879"/>
      <c r="W41" s="957"/>
      <c r="X41" s="957"/>
      <c r="Y41" s="957"/>
      <c r="Z41" s="957"/>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9"/>
      <c r="AX41" s="879"/>
      <c r="AY41" s="879"/>
      <c r="AZ41" s="879"/>
      <c r="BA41" s="879"/>
      <c r="BB41" s="879"/>
      <c r="BC41" s="879"/>
      <c r="BD41" s="879"/>
      <c r="BE41" s="879"/>
      <c r="BF41" s="879"/>
    </row>
    <row r="42" spans="1:58" ht="25" x14ac:dyDescent="0.35">
      <c r="A42" s="908" t="s">
        <v>1392</v>
      </c>
      <c r="B42" s="905"/>
      <c r="C42" s="884"/>
      <c r="D42" s="885"/>
      <c r="E42" s="955"/>
      <c r="F42" s="887"/>
      <c r="G42" s="888"/>
      <c r="H42" s="890"/>
      <c r="I42" s="890"/>
      <c r="J42" s="956"/>
      <c r="K42" s="879"/>
      <c r="L42" s="879"/>
      <c r="M42" s="879"/>
      <c r="N42" s="879"/>
      <c r="O42" s="879"/>
      <c r="P42" s="879"/>
      <c r="Q42" s="879"/>
      <c r="R42" s="879"/>
      <c r="S42" s="879"/>
      <c r="T42" s="879"/>
      <c r="U42" s="879"/>
      <c r="V42" s="879"/>
      <c r="W42" s="879"/>
      <c r="X42" s="879"/>
      <c r="Y42" s="879"/>
      <c r="Z42" s="879"/>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7"/>
      <c r="AY42" s="957"/>
      <c r="AZ42" s="957"/>
      <c r="BA42" s="957"/>
      <c r="BB42" s="957"/>
      <c r="BC42" s="957"/>
      <c r="BD42" s="957"/>
      <c r="BE42" s="957"/>
      <c r="BF42" s="957">
        <v>2019</v>
      </c>
    </row>
    <row r="43" spans="1:58" ht="17.5" x14ac:dyDescent="0.35">
      <c r="A43" s="908" t="s">
        <v>1151</v>
      </c>
      <c r="B43" s="905"/>
      <c r="C43" s="884"/>
      <c r="D43" s="885"/>
      <c r="E43" s="955"/>
      <c r="F43" s="887"/>
      <c r="G43" s="888"/>
      <c r="H43" s="890"/>
      <c r="I43" s="890"/>
      <c r="J43" s="956"/>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79"/>
      <c r="AY43" s="879"/>
      <c r="AZ43" s="879"/>
      <c r="BA43" s="879"/>
      <c r="BB43" s="879"/>
      <c r="BC43" s="879"/>
      <c r="BD43" s="879"/>
      <c r="BE43" s="879"/>
      <c r="BF43" s="957">
        <v>2019</v>
      </c>
    </row>
    <row r="44" spans="1:58" ht="25" x14ac:dyDescent="0.35">
      <c r="A44" s="908" t="s">
        <v>1152</v>
      </c>
      <c r="B44" s="905"/>
      <c r="C44" s="884"/>
      <c r="D44" s="885"/>
      <c r="E44" s="955"/>
      <c r="F44" s="887"/>
      <c r="G44" s="888"/>
      <c r="H44" s="890"/>
      <c r="I44" s="890"/>
      <c r="J44" s="956"/>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79"/>
      <c r="AX44" s="879"/>
      <c r="AY44" s="879"/>
      <c r="AZ44" s="879"/>
      <c r="BA44" s="879"/>
      <c r="BB44" s="879"/>
      <c r="BC44" s="879"/>
      <c r="BD44" s="879"/>
      <c r="BE44" s="879"/>
      <c r="BF44" s="957">
        <v>2019</v>
      </c>
    </row>
    <row r="45" spans="1:58" ht="17.5" x14ac:dyDescent="0.35">
      <c r="A45" s="958" t="s">
        <v>1404</v>
      </c>
      <c r="B45" s="924"/>
      <c r="C45" s="897"/>
      <c r="D45" s="898"/>
      <c r="E45" s="899"/>
      <c r="F45" s="900"/>
      <c r="G45" s="901"/>
      <c r="H45" s="902"/>
      <c r="I45" s="902"/>
      <c r="J45" s="959">
        <v>48000</v>
      </c>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879"/>
      <c r="AK45" s="879"/>
      <c r="AL45" s="879"/>
      <c r="AM45" s="879"/>
      <c r="AN45" s="879"/>
      <c r="AO45" s="879"/>
      <c r="AP45" s="879"/>
      <c r="AQ45" s="879"/>
      <c r="AR45" s="879"/>
      <c r="AS45" s="879"/>
      <c r="AT45" s="879"/>
      <c r="AU45" s="879"/>
      <c r="AV45" s="879"/>
      <c r="AW45" s="879"/>
      <c r="AX45" s="879"/>
      <c r="AY45" s="879"/>
      <c r="AZ45" s="879"/>
      <c r="BA45" s="879"/>
      <c r="BB45" s="879"/>
      <c r="BC45" s="879"/>
      <c r="BD45" s="879"/>
      <c r="BE45" s="879"/>
      <c r="BF45" s="957"/>
    </row>
    <row r="46" spans="1:58" ht="35.5" thickBot="1" x14ac:dyDescent="0.4">
      <c r="A46" s="960" t="s">
        <v>1405</v>
      </c>
      <c r="B46" s="961"/>
      <c r="C46" s="962"/>
      <c r="D46" s="963"/>
      <c r="E46" s="962"/>
      <c r="F46" s="962"/>
      <c r="G46" s="962"/>
      <c r="H46" s="964"/>
      <c r="I46" s="964"/>
      <c r="J46" s="964"/>
      <c r="K46" s="935"/>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c r="AI46" s="935"/>
      <c r="AJ46" s="935"/>
      <c r="AK46" s="935"/>
      <c r="AL46" s="935"/>
      <c r="AM46" s="935"/>
      <c r="AN46" s="935"/>
      <c r="AO46" s="935"/>
      <c r="AP46" s="935"/>
      <c r="AQ46" s="935"/>
      <c r="AR46" s="935"/>
      <c r="AS46" s="935"/>
      <c r="AT46" s="935"/>
      <c r="AU46" s="935"/>
      <c r="AV46" s="935"/>
      <c r="AW46" s="935"/>
      <c r="AX46" s="935"/>
      <c r="AY46" s="935"/>
      <c r="AZ46" s="935"/>
      <c r="BA46" s="935"/>
      <c r="BB46" s="935"/>
      <c r="BC46" s="935"/>
      <c r="BD46" s="935"/>
      <c r="BE46" s="935"/>
      <c r="BF46" s="935"/>
    </row>
    <row r="47" spans="1:58" ht="52.5" x14ac:dyDescent="0.35">
      <c r="A47" s="965" t="s">
        <v>1406</v>
      </c>
      <c r="B47" s="966">
        <v>1000</v>
      </c>
      <c r="C47" s="967" t="s">
        <v>1407</v>
      </c>
      <c r="D47" s="968">
        <v>2</v>
      </c>
      <c r="E47" s="966">
        <f>B47*D47</f>
        <v>2000</v>
      </c>
      <c r="F47" s="969" t="s">
        <v>1408</v>
      </c>
      <c r="G47" s="970">
        <v>1</v>
      </c>
      <c r="H47" s="971"/>
      <c r="I47" s="972"/>
      <c r="J47" s="973">
        <v>3486</v>
      </c>
      <c r="K47" s="935"/>
      <c r="L47" s="935"/>
      <c r="M47" s="935"/>
      <c r="N47" s="935"/>
      <c r="O47" s="935"/>
      <c r="P47" s="935"/>
      <c r="Q47" s="935"/>
      <c r="R47" s="935"/>
      <c r="S47" s="935"/>
      <c r="T47" s="935"/>
      <c r="U47" s="935"/>
      <c r="V47" s="935"/>
      <c r="W47" s="935"/>
      <c r="X47" s="935"/>
      <c r="Y47" s="935"/>
      <c r="Z47" s="935"/>
      <c r="AA47" s="935"/>
      <c r="AB47" s="935"/>
      <c r="AC47" s="935"/>
      <c r="AD47" s="935"/>
      <c r="AE47" s="974"/>
      <c r="AF47" s="974"/>
      <c r="AG47" s="974"/>
      <c r="AH47" s="974"/>
      <c r="AI47" s="974"/>
      <c r="AJ47" s="974"/>
      <c r="AK47" s="974"/>
      <c r="AL47" s="974"/>
      <c r="AM47" s="935"/>
      <c r="AN47" s="935"/>
      <c r="AO47" s="935"/>
      <c r="AP47" s="935"/>
      <c r="AQ47" s="935"/>
      <c r="AR47" s="935"/>
      <c r="AS47" s="935"/>
      <c r="AT47" s="935"/>
      <c r="AU47" s="935"/>
      <c r="AV47" s="935"/>
      <c r="AW47" s="935"/>
      <c r="AX47" s="935"/>
      <c r="AY47" s="935"/>
      <c r="AZ47" s="935"/>
      <c r="BA47" s="935"/>
      <c r="BB47" s="935"/>
      <c r="BC47" s="935"/>
      <c r="BD47" s="935"/>
      <c r="BE47" s="935"/>
      <c r="BF47" s="935"/>
    </row>
    <row r="48" spans="1:58" ht="17.5" x14ac:dyDescent="0.35">
      <c r="A48" s="975" t="s">
        <v>1409</v>
      </c>
      <c r="B48" s="886">
        <v>1000</v>
      </c>
      <c r="C48" s="976" t="s">
        <v>1407</v>
      </c>
      <c r="D48" s="977">
        <v>2</v>
      </c>
      <c r="E48" s="886">
        <f>B48*D48</f>
        <v>2000</v>
      </c>
      <c r="F48" s="978" t="s">
        <v>1410</v>
      </c>
      <c r="G48" s="979">
        <v>1</v>
      </c>
      <c r="H48" s="889"/>
      <c r="I48" s="980"/>
      <c r="J48" s="981"/>
      <c r="K48" s="935"/>
      <c r="L48" s="935"/>
      <c r="M48" s="935"/>
      <c r="N48" s="935"/>
      <c r="O48" s="935"/>
      <c r="P48" s="935"/>
      <c r="Q48" s="935"/>
      <c r="R48" s="935"/>
      <c r="S48" s="935"/>
      <c r="T48" s="935"/>
      <c r="U48" s="935"/>
      <c r="V48" s="935"/>
      <c r="W48" s="935"/>
      <c r="X48" s="935"/>
      <c r="Y48" s="935"/>
      <c r="Z48" s="935"/>
      <c r="AA48" s="935"/>
      <c r="AB48" s="935"/>
      <c r="AC48" s="935"/>
      <c r="AD48" s="935"/>
      <c r="AE48" s="974"/>
      <c r="AF48" s="974"/>
      <c r="AG48" s="974"/>
      <c r="AH48" s="974"/>
      <c r="AI48" s="974"/>
      <c r="AJ48" s="974"/>
      <c r="AK48" s="974"/>
      <c r="AL48" s="974"/>
      <c r="AM48" s="935"/>
      <c r="AN48" s="935"/>
      <c r="AO48" s="935"/>
      <c r="AP48" s="935"/>
      <c r="AQ48" s="935"/>
      <c r="AR48" s="935"/>
      <c r="AS48" s="935"/>
      <c r="AT48" s="935"/>
      <c r="AU48" s="935"/>
      <c r="AV48" s="935"/>
      <c r="AW48" s="935"/>
      <c r="AX48" s="935"/>
      <c r="AY48" s="935"/>
      <c r="AZ48" s="935"/>
      <c r="BA48" s="935"/>
      <c r="BB48" s="935"/>
      <c r="BC48" s="935"/>
      <c r="BD48" s="935"/>
      <c r="BE48" s="935"/>
      <c r="BF48" s="935"/>
    </row>
    <row r="49" spans="1:58" ht="70" x14ac:dyDescent="0.35">
      <c r="A49" s="982" t="s">
        <v>1411</v>
      </c>
      <c r="B49" s="886">
        <v>5000</v>
      </c>
      <c r="C49" s="976" t="s">
        <v>1407</v>
      </c>
      <c r="D49" s="977">
        <v>1</v>
      </c>
      <c r="E49" s="886">
        <f t="shared" ref="E49:E50" si="0">B49*D49</f>
        <v>5000</v>
      </c>
      <c r="F49" s="978" t="s">
        <v>1410</v>
      </c>
      <c r="G49" s="979">
        <v>1</v>
      </c>
      <c r="H49" s="889"/>
      <c r="I49" s="980"/>
      <c r="J49" s="981">
        <v>312</v>
      </c>
      <c r="K49" s="935"/>
      <c r="L49" s="935"/>
      <c r="M49" s="935"/>
      <c r="N49" s="935"/>
      <c r="O49" s="935"/>
      <c r="P49" s="935"/>
      <c r="Q49" s="935"/>
      <c r="R49" s="935"/>
      <c r="S49" s="935"/>
      <c r="T49" s="935"/>
      <c r="U49" s="935"/>
      <c r="V49" s="935"/>
      <c r="W49" s="935"/>
      <c r="X49" s="935"/>
      <c r="Y49" s="935"/>
      <c r="Z49" s="935"/>
      <c r="AA49" s="935"/>
      <c r="AB49" s="935"/>
      <c r="AC49" s="935"/>
      <c r="AD49" s="935"/>
      <c r="AE49" s="974"/>
      <c r="AF49" s="974"/>
      <c r="AG49" s="974"/>
      <c r="AH49" s="974"/>
      <c r="AI49" s="974"/>
      <c r="AJ49" s="974"/>
      <c r="AK49" s="974"/>
      <c r="AL49" s="974"/>
      <c r="AM49" s="935"/>
      <c r="AN49" s="935"/>
      <c r="AO49" s="935"/>
      <c r="AP49" s="935"/>
      <c r="AQ49" s="935"/>
      <c r="AR49" s="935"/>
      <c r="AS49" s="935"/>
      <c r="AT49" s="935"/>
      <c r="AU49" s="935"/>
      <c r="AV49" s="935"/>
      <c r="AW49" s="935"/>
      <c r="AX49" s="935"/>
      <c r="AY49" s="935"/>
      <c r="AZ49" s="935"/>
      <c r="BA49" s="935"/>
      <c r="BB49" s="935"/>
      <c r="BC49" s="935"/>
      <c r="BD49" s="935"/>
      <c r="BE49" s="935"/>
      <c r="BF49" s="935"/>
    </row>
    <row r="50" spans="1:58" ht="17.5" x14ac:dyDescent="0.35">
      <c r="A50" s="975" t="s">
        <v>1412</v>
      </c>
      <c r="B50" s="886">
        <v>2000</v>
      </c>
      <c r="C50" s="976" t="s">
        <v>1407</v>
      </c>
      <c r="D50" s="977">
        <v>1</v>
      </c>
      <c r="E50" s="886">
        <f t="shared" si="0"/>
        <v>2000</v>
      </c>
      <c r="F50" s="978" t="s">
        <v>1410</v>
      </c>
      <c r="G50" s="979">
        <v>1</v>
      </c>
      <c r="H50" s="889"/>
      <c r="I50" s="980"/>
      <c r="J50" s="981">
        <v>1842</v>
      </c>
      <c r="K50" s="935"/>
      <c r="L50" s="935"/>
      <c r="M50" s="935"/>
      <c r="N50" s="935"/>
      <c r="O50" s="935"/>
      <c r="P50" s="935"/>
      <c r="Q50" s="935"/>
      <c r="R50" s="935"/>
      <c r="S50" s="935"/>
      <c r="T50" s="935"/>
      <c r="U50" s="935"/>
      <c r="V50" s="935"/>
      <c r="W50" s="935"/>
      <c r="X50" s="935"/>
      <c r="Y50" s="935"/>
      <c r="Z50" s="935"/>
      <c r="AA50" s="935"/>
      <c r="AB50" s="935"/>
      <c r="AC50" s="935"/>
      <c r="AD50" s="935"/>
      <c r="AE50" s="974"/>
      <c r="AF50" s="974"/>
      <c r="AG50" s="974"/>
      <c r="AH50" s="974"/>
      <c r="AI50" s="974"/>
      <c r="AJ50" s="974"/>
      <c r="AK50" s="974"/>
      <c r="AL50" s="974"/>
      <c r="AM50" s="935"/>
      <c r="AN50" s="935"/>
      <c r="AO50" s="935"/>
      <c r="AP50" s="935"/>
      <c r="AQ50" s="935"/>
      <c r="AR50" s="935"/>
      <c r="AS50" s="935"/>
      <c r="AT50" s="935"/>
      <c r="AU50" s="935"/>
      <c r="AV50" s="935"/>
      <c r="AW50" s="935"/>
      <c r="AX50" s="935"/>
      <c r="AY50" s="935"/>
      <c r="AZ50" s="935"/>
      <c r="BA50" s="935"/>
      <c r="BB50" s="935"/>
      <c r="BC50" s="935"/>
      <c r="BD50" s="935"/>
      <c r="BE50" s="935"/>
      <c r="BF50" s="935"/>
    </row>
    <row r="51" spans="1:58" ht="17.5" x14ac:dyDescent="0.35">
      <c r="A51" s="975" t="s">
        <v>1413</v>
      </c>
      <c r="B51" s="886">
        <v>2000</v>
      </c>
      <c r="C51" s="976" t="s">
        <v>1414</v>
      </c>
      <c r="D51" s="977">
        <v>1</v>
      </c>
      <c r="E51" s="886">
        <v>2000</v>
      </c>
      <c r="F51" s="978" t="s">
        <v>1415</v>
      </c>
      <c r="G51" s="979">
        <v>2</v>
      </c>
      <c r="H51" s="889"/>
      <c r="I51" s="980"/>
      <c r="J51" s="981">
        <v>309</v>
      </c>
      <c r="K51" s="935"/>
      <c r="L51" s="935"/>
      <c r="M51" s="935"/>
      <c r="N51" s="935"/>
      <c r="O51" s="935"/>
      <c r="P51" s="935"/>
      <c r="Q51" s="935"/>
      <c r="R51" s="935"/>
      <c r="S51" s="935"/>
      <c r="T51" s="935"/>
      <c r="U51" s="935"/>
      <c r="V51" s="935"/>
      <c r="W51" s="935"/>
      <c r="X51" s="935"/>
      <c r="Y51" s="935"/>
      <c r="Z51" s="935"/>
      <c r="AA51" s="935"/>
      <c r="AB51" s="935"/>
      <c r="AC51" s="935"/>
      <c r="AD51" s="935"/>
      <c r="AE51" s="974"/>
      <c r="AF51" s="974"/>
      <c r="AG51" s="974"/>
      <c r="AH51" s="974"/>
      <c r="AI51" s="974"/>
      <c r="AJ51" s="974"/>
      <c r="AK51" s="974"/>
      <c r="AL51" s="974"/>
      <c r="AM51" s="935"/>
      <c r="AN51" s="935"/>
      <c r="AO51" s="935"/>
      <c r="AP51" s="935"/>
      <c r="AQ51" s="935"/>
      <c r="AR51" s="935"/>
      <c r="AS51" s="935"/>
      <c r="AT51" s="935"/>
      <c r="AU51" s="935"/>
      <c r="AV51" s="935"/>
      <c r="AW51" s="935"/>
      <c r="AX51" s="935"/>
      <c r="AY51" s="935"/>
      <c r="AZ51" s="935"/>
      <c r="BA51" s="935"/>
      <c r="BB51" s="935"/>
      <c r="BC51" s="935"/>
      <c r="BD51" s="935"/>
      <c r="BE51" s="935"/>
      <c r="BF51" s="935"/>
    </row>
    <row r="52" spans="1:58" ht="17.5" x14ac:dyDescent="0.35">
      <c r="A52" s="975" t="s">
        <v>1416</v>
      </c>
      <c r="B52" s="886">
        <v>5000</v>
      </c>
      <c r="C52" s="976" t="s">
        <v>1414</v>
      </c>
      <c r="D52" s="977">
        <v>1</v>
      </c>
      <c r="E52" s="886">
        <f t="shared" ref="E52:E55" si="1">B52*D52</f>
        <v>5000</v>
      </c>
      <c r="F52" s="978" t="s">
        <v>1415</v>
      </c>
      <c r="G52" s="979">
        <v>1</v>
      </c>
      <c r="H52" s="889"/>
      <c r="I52" s="980"/>
      <c r="J52" s="981">
        <v>660</v>
      </c>
      <c r="K52" s="935"/>
      <c r="L52" s="935"/>
      <c r="M52" s="935"/>
      <c r="N52" s="935"/>
      <c r="O52" s="935"/>
      <c r="P52" s="935"/>
      <c r="Q52" s="935"/>
      <c r="R52" s="935"/>
      <c r="S52" s="935"/>
      <c r="T52" s="935"/>
      <c r="U52" s="935"/>
      <c r="V52" s="935"/>
      <c r="W52" s="935"/>
      <c r="X52" s="935"/>
      <c r="Y52" s="935"/>
      <c r="Z52" s="935"/>
      <c r="AA52" s="935"/>
      <c r="AB52" s="935"/>
      <c r="AC52" s="935"/>
      <c r="AD52" s="935"/>
      <c r="AE52" s="974"/>
      <c r="AF52" s="974"/>
      <c r="AG52" s="974"/>
      <c r="AH52" s="974"/>
      <c r="AI52" s="974"/>
      <c r="AJ52" s="974"/>
      <c r="AK52" s="974"/>
      <c r="AL52" s="974"/>
      <c r="AM52" s="935"/>
      <c r="AN52" s="935"/>
      <c r="AO52" s="935"/>
      <c r="AP52" s="935"/>
      <c r="AQ52" s="935"/>
      <c r="AR52" s="935"/>
      <c r="AS52" s="935"/>
      <c r="AT52" s="935"/>
      <c r="AU52" s="935"/>
      <c r="AV52" s="935"/>
      <c r="AW52" s="935"/>
      <c r="AX52" s="935"/>
      <c r="AY52" s="935"/>
      <c r="AZ52" s="935"/>
      <c r="BA52" s="935"/>
      <c r="BB52" s="935"/>
      <c r="BC52" s="935"/>
      <c r="BD52" s="935"/>
      <c r="BE52" s="935"/>
      <c r="BF52" s="935"/>
    </row>
    <row r="53" spans="1:58" ht="52.5" x14ac:dyDescent="0.35">
      <c r="A53" s="982" t="s">
        <v>1417</v>
      </c>
      <c r="B53" s="886">
        <v>6000</v>
      </c>
      <c r="C53" s="976" t="s">
        <v>1414</v>
      </c>
      <c r="D53" s="977">
        <v>1</v>
      </c>
      <c r="E53" s="886">
        <f t="shared" si="1"/>
        <v>6000</v>
      </c>
      <c r="F53" s="978" t="s">
        <v>1415</v>
      </c>
      <c r="G53" s="979">
        <v>1</v>
      </c>
      <c r="H53" s="889"/>
      <c r="I53" s="980"/>
      <c r="J53" s="981">
        <v>1293</v>
      </c>
      <c r="K53" s="935"/>
      <c r="L53" s="935"/>
      <c r="M53" s="935"/>
      <c r="N53" s="935"/>
      <c r="O53" s="935"/>
      <c r="P53" s="935"/>
      <c r="Q53" s="935"/>
      <c r="R53" s="935"/>
      <c r="S53" s="935"/>
      <c r="T53" s="935"/>
      <c r="U53" s="935"/>
      <c r="V53" s="935"/>
      <c r="W53" s="935"/>
      <c r="X53" s="935"/>
      <c r="Y53" s="935"/>
      <c r="Z53" s="935"/>
      <c r="AA53" s="935"/>
      <c r="AB53" s="935"/>
      <c r="AC53" s="935"/>
      <c r="AD53" s="935"/>
      <c r="AE53" s="974"/>
      <c r="AF53" s="974"/>
      <c r="AG53" s="974"/>
      <c r="AH53" s="974"/>
      <c r="AI53" s="974"/>
      <c r="AJ53" s="974"/>
      <c r="AK53" s="974"/>
      <c r="AL53" s="974"/>
      <c r="AM53" s="935"/>
      <c r="AN53" s="935"/>
      <c r="AO53" s="935"/>
      <c r="AP53" s="935"/>
      <c r="AQ53" s="935"/>
      <c r="AR53" s="935"/>
      <c r="AS53" s="935"/>
      <c r="AT53" s="935"/>
      <c r="AU53" s="935"/>
      <c r="AV53" s="935"/>
      <c r="AW53" s="935"/>
      <c r="AX53" s="935"/>
      <c r="AY53" s="935"/>
      <c r="AZ53" s="935"/>
      <c r="BA53" s="935"/>
      <c r="BB53" s="935"/>
      <c r="BC53" s="935"/>
      <c r="BD53" s="935"/>
      <c r="BE53" s="935"/>
      <c r="BF53" s="935"/>
    </row>
    <row r="54" spans="1:58" ht="17.5" x14ac:dyDescent="0.35">
      <c r="A54" s="983" t="s">
        <v>1418</v>
      </c>
      <c r="B54" s="886">
        <v>12000</v>
      </c>
      <c r="C54" s="976" t="s">
        <v>1414</v>
      </c>
      <c r="D54" s="977">
        <v>1</v>
      </c>
      <c r="E54" s="886">
        <f t="shared" si="1"/>
        <v>12000</v>
      </c>
      <c r="F54" s="978" t="s">
        <v>1419</v>
      </c>
      <c r="G54" s="978">
        <v>1</v>
      </c>
      <c r="H54" s="889"/>
      <c r="I54" s="980"/>
      <c r="J54" s="981">
        <v>2556</v>
      </c>
      <c r="K54" s="935"/>
      <c r="L54" s="935"/>
      <c r="M54" s="935"/>
      <c r="N54" s="935"/>
      <c r="O54" s="935"/>
      <c r="P54" s="935"/>
      <c r="Q54" s="935"/>
      <c r="R54" s="935"/>
      <c r="S54" s="935"/>
      <c r="T54" s="935"/>
      <c r="U54" s="935"/>
      <c r="V54" s="935"/>
      <c r="W54" s="935"/>
      <c r="X54" s="935"/>
      <c r="Y54" s="935"/>
      <c r="Z54" s="935"/>
      <c r="AA54" s="935"/>
      <c r="AB54" s="935"/>
      <c r="AC54" s="935"/>
      <c r="AD54" s="935"/>
      <c r="AE54" s="974"/>
      <c r="AF54" s="974"/>
      <c r="AG54" s="974"/>
      <c r="AH54" s="974"/>
      <c r="AI54" s="974"/>
      <c r="AJ54" s="974"/>
      <c r="AK54" s="974"/>
      <c r="AL54" s="974"/>
      <c r="AM54" s="935"/>
      <c r="AN54" s="935"/>
      <c r="AO54" s="935"/>
      <c r="AP54" s="935"/>
      <c r="AQ54" s="935"/>
      <c r="AR54" s="935"/>
      <c r="AS54" s="935"/>
      <c r="AT54" s="935"/>
      <c r="AU54" s="935"/>
      <c r="AV54" s="935"/>
      <c r="AW54" s="935"/>
      <c r="AX54" s="935"/>
      <c r="AY54" s="935"/>
      <c r="AZ54" s="935"/>
      <c r="BA54" s="935"/>
      <c r="BB54" s="935"/>
      <c r="BC54" s="935"/>
      <c r="BD54" s="935"/>
      <c r="BE54" s="935"/>
      <c r="BF54" s="935"/>
    </row>
    <row r="55" spans="1:58" ht="18" thickBot="1" x14ac:dyDescent="0.4">
      <c r="A55" s="984" t="s">
        <v>1420</v>
      </c>
      <c r="B55" s="985">
        <v>9000</v>
      </c>
      <c r="C55" s="986" t="s">
        <v>1421</v>
      </c>
      <c r="D55" s="987">
        <v>1</v>
      </c>
      <c r="E55" s="988">
        <f t="shared" si="1"/>
        <v>9000</v>
      </c>
      <c r="F55" s="989" t="s">
        <v>1141</v>
      </c>
      <c r="G55" s="989">
        <v>1</v>
      </c>
      <c r="H55" s="990"/>
      <c r="I55" s="991"/>
      <c r="J55" s="992"/>
      <c r="K55" s="935"/>
      <c r="L55" s="935"/>
      <c r="M55" s="935"/>
      <c r="N55" s="935"/>
      <c r="O55" s="935"/>
      <c r="P55" s="935"/>
      <c r="Q55" s="935"/>
      <c r="R55" s="935"/>
      <c r="S55" s="935"/>
      <c r="T55" s="935"/>
      <c r="U55" s="935"/>
      <c r="V55" s="935"/>
      <c r="W55" s="935"/>
      <c r="X55" s="935"/>
      <c r="Y55" s="935"/>
      <c r="Z55" s="935"/>
      <c r="AA55" s="935"/>
      <c r="AB55" s="935"/>
      <c r="AC55" s="935"/>
      <c r="AD55" s="935"/>
      <c r="AE55" s="974"/>
      <c r="AF55" s="974"/>
      <c r="AG55" s="974"/>
      <c r="AH55" s="974"/>
      <c r="AI55" s="974"/>
      <c r="AJ55" s="974"/>
      <c r="AK55" s="974"/>
      <c r="AL55" s="974"/>
      <c r="AM55" s="935"/>
      <c r="AN55" s="935"/>
      <c r="AO55" s="935"/>
      <c r="AP55" s="935"/>
      <c r="AQ55" s="935"/>
      <c r="AR55" s="935"/>
      <c r="AS55" s="935"/>
      <c r="AT55" s="935"/>
      <c r="AU55" s="935"/>
      <c r="AV55" s="935"/>
      <c r="AW55" s="935"/>
      <c r="AX55" s="935"/>
      <c r="AY55" s="935"/>
      <c r="AZ55" s="935"/>
      <c r="BA55" s="935"/>
      <c r="BB55" s="935"/>
      <c r="BC55" s="935"/>
      <c r="BD55" s="935"/>
      <c r="BE55" s="935"/>
      <c r="BF55" s="935"/>
    </row>
    <row r="56" spans="1:58" s="1002" customFormat="1" ht="35.5" thickBot="1" x14ac:dyDescent="0.4">
      <c r="A56" s="984" t="s">
        <v>1422</v>
      </c>
      <c r="B56" s="993"/>
      <c r="C56" s="994"/>
      <c r="D56" s="995"/>
      <c r="E56" s="996"/>
      <c r="F56" s="997"/>
      <c r="G56" s="997"/>
      <c r="H56" s="998"/>
      <c r="I56" s="999"/>
      <c r="J56" s="981">
        <v>3108</v>
      </c>
      <c r="K56" s="1000"/>
      <c r="L56" s="1000"/>
      <c r="M56" s="1000"/>
      <c r="N56" s="1000"/>
      <c r="O56" s="1000"/>
      <c r="P56" s="1000"/>
      <c r="Q56" s="1000"/>
      <c r="R56" s="1000"/>
      <c r="S56" s="1000"/>
      <c r="T56" s="1000"/>
      <c r="U56" s="1000"/>
      <c r="V56" s="1000"/>
      <c r="W56" s="1000"/>
      <c r="X56" s="1000"/>
      <c r="Y56" s="1000"/>
      <c r="Z56" s="1000"/>
      <c r="AA56" s="1000"/>
      <c r="AB56" s="1000"/>
      <c r="AC56" s="1000"/>
      <c r="AD56" s="1000"/>
      <c r="AE56" s="1001"/>
      <c r="AF56" s="1001"/>
      <c r="AG56" s="1001"/>
      <c r="AH56" s="1001"/>
      <c r="AI56" s="1001"/>
      <c r="AJ56" s="1001"/>
      <c r="AK56" s="1001"/>
      <c r="AL56" s="1001"/>
      <c r="AM56" s="1000"/>
      <c r="AN56" s="1000"/>
      <c r="AO56" s="1000"/>
      <c r="AP56" s="1000"/>
      <c r="AQ56" s="1000"/>
      <c r="AR56" s="1000"/>
      <c r="AS56" s="1000"/>
      <c r="AT56" s="1000"/>
      <c r="AU56" s="1000"/>
      <c r="AV56" s="1000"/>
      <c r="AW56" s="1000"/>
      <c r="AX56" s="1000"/>
      <c r="AY56" s="1000"/>
      <c r="AZ56" s="1000"/>
      <c r="BA56" s="1000"/>
      <c r="BB56" s="1000"/>
      <c r="BC56" s="1000"/>
      <c r="BD56" s="1000"/>
      <c r="BE56" s="1000"/>
      <c r="BF56" s="1000"/>
    </row>
    <row r="57" spans="1:58" ht="18" thickBot="1" x14ac:dyDescent="0.4">
      <c r="A57" s="984" t="s">
        <v>1423</v>
      </c>
      <c r="B57" s="1003" t="s">
        <v>1424</v>
      </c>
      <c r="C57" s="994"/>
      <c r="D57" s="995"/>
      <c r="E57" s="996"/>
      <c r="F57" s="997"/>
      <c r="G57" s="997"/>
      <c r="H57" s="998"/>
      <c r="I57" s="1004"/>
      <c r="J57" s="981">
        <v>6216</v>
      </c>
      <c r="K57" s="935"/>
      <c r="L57" s="935"/>
      <c r="M57" s="935"/>
      <c r="N57" s="935"/>
      <c r="O57" s="935"/>
      <c r="P57" s="935"/>
      <c r="Q57" s="935"/>
      <c r="R57" s="935"/>
      <c r="S57" s="935"/>
      <c r="T57" s="935"/>
      <c r="U57" s="935"/>
      <c r="V57" s="935"/>
      <c r="W57" s="935"/>
      <c r="X57" s="935"/>
      <c r="Y57" s="935"/>
      <c r="Z57" s="935"/>
      <c r="AA57" s="935"/>
      <c r="AB57" s="935"/>
      <c r="AC57" s="935"/>
      <c r="AD57" s="935"/>
      <c r="AE57" s="974"/>
      <c r="AF57" s="974"/>
      <c r="AG57" s="974"/>
      <c r="AH57" s="974"/>
      <c r="AI57" s="974"/>
      <c r="AJ57" s="974"/>
      <c r="AK57" s="974"/>
      <c r="AL57" s="974"/>
      <c r="AM57" s="935"/>
      <c r="AN57" s="935"/>
      <c r="AO57" s="935"/>
      <c r="AP57" s="935"/>
      <c r="AQ57" s="935"/>
      <c r="AR57" s="935"/>
      <c r="AS57" s="935"/>
      <c r="AT57" s="935"/>
      <c r="AU57" s="935"/>
      <c r="AV57" s="935"/>
      <c r="AW57" s="935"/>
      <c r="AX57" s="935"/>
      <c r="AY57" s="935"/>
      <c r="AZ57" s="935"/>
      <c r="BA57" s="935"/>
      <c r="BB57" s="935"/>
      <c r="BC57" s="935"/>
      <c r="BD57" s="935"/>
      <c r="BE57" s="935"/>
      <c r="BF57" s="935"/>
    </row>
    <row r="58" spans="1:58" ht="18" thickBot="1" x14ac:dyDescent="0.4">
      <c r="A58" s="984" t="s">
        <v>1425</v>
      </c>
      <c r="B58" s="993"/>
      <c r="C58" s="994"/>
      <c r="D58" s="995"/>
      <c r="E58" s="996"/>
      <c r="F58" s="997"/>
      <c r="G58" s="997"/>
      <c r="H58" s="998"/>
      <c r="I58" s="1004"/>
      <c r="J58" s="981">
        <v>2136</v>
      </c>
      <c r="K58" s="935"/>
      <c r="L58" s="935"/>
      <c r="M58" s="935"/>
      <c r="N58" s="935"/>
      <c r="O58" s="935"/>
      <c r="P58" s="935"/>
      <c r="Q58" s="935"/>
      <c r="R58" s="935"/>
      <c r="S58" s="935"/>
      <c r="T58" s="935"/>
      <c r="U58" s="935"/>
      <c r="V58" s="935"/>
      <c r="W58" s="935"/>
      <c r="X58" s="935"/>
      <c r="Y58" s="935"/>
      <c r="Z58" s="935"/>
      <c r="AA58" s="935"/>
      <c r="AB58" s="935"/>
      <c r="AC58" s="935"/>
      <c r="AD58" s="935"/>
      <c r="AE58" s="974"/>
      <c r="AF58" s="974"/>
      <c r="AG58" s="974"/>
      <c r="AH58" s="974"/>
      <c r="AI58" s="974"/>
      <c r="AJ58" s="974"/>
      <c r="AK58" s="974"/>
      <c r="AL58" s="974"/>
      <c r="AM58" s="935"/>
      <c r="AN58" s="935"/>
      <c r="AO58" s="935"/>
      <c r="AP58" s="935"/>
      <c r="AQ58" s="935"/>
      <c r="AR58" s="935"/>
      <c r="AS58" s="935"/>
      <c r="AT58" s="935"/>
      <c r="AU58" s="935"/>
      <c r="AV58" s="935"/>
      <c r="AW58" s="935"/>
      <c r="AX58" s="935"/>
      <c r="AY58" s="935"/>
      <c r="AZ58" s="935"/>
      <c r="BA58" s="935"/>
      <c r="BB58" s="935"/>
      <c r="BC58" s="935"/>
      <c r="BD58" s="935"/>
      <c r="BE58" s="935"/>
      <c r="BF58" s="935"/>
    </row>
    <row r="59" spans="1:58" ht="18" thickBot="1" x14ac:dyDescent="0.4">
      <c r="A59" s="984" t="s">
        <v>1426</v>
      </c>
      <c r="B59" s="993"/>
      <c r="C59" s="994"/>
      <c r="D59" s="995"/>
      <c r="E59" s="996"/>
      <c r="F59" s="997"/>
      <c r="G59" s="997"/>
      <c r="H59" s="998"/>
      <c r="I59" s="1004"/>
      <c r="J59" s="981">
        <v>294</v>
      </c>
      <c r="K59" s="935"/>
      <c r="L59" s="935"/>
      <c r="M59" s="935"/>
      <c r="N59" s="935"/>
      <c r="O59" s="935"/>
      <c r="P59" s="935"/>
      <c r="Q59" s="935"/>
      <c r="R59" s="935"/>
      <c r="S59" s="935"/>
      <c r="T59" s="935"/>
      <c r="U59" s="935"/>
      <c r="V59" s="935"/>
      <c r="W59" s="935"/>
      <c r="X59" s="935"/>
      <c r="Y59" s="935"/>
      <c r="Z59" s="935"/>
      <c r="AA59" s="935"/>
      <c r="AB59" s="935"/>
      <c r="AC59" s="935"/>
      <c r="AD59" s="935"/>
      <c r="AE59" s="974"/>
      <c r="AF59" s="974"/>
      <c r="AG59" s="974"/>
      <c r="AH59" s="974"/>
      <c r="AI59" s="974"/>
      <c r="AJ59" s="974"/>
      <c r="AK59" s="974"/>
      <c r="AL59" s="974"/>
      <c r="AM59" s="935"/>
      <c r="AN59" s="935"/>
      <c r="AO59" s="935"/>
      <c r="AP59" s="935"/>
      <c r="AQ59" s="935"/>
      <c r="AR59" s="935"/>
      <c r="AS59" s="935"/>
      <c r="AT59" s="935"/>
      <c r="AU59" s="935"/>
      <c r="AV59" s="935"/>
      <c r="AW59" s="935"/>
      <c r="AX59" s="935"/>
      <c r="AY59" s="935"/>
      <c r="AZ59" s="935"/>
      <c r="BA59" s="935"/>
      <c r="BB59" s="935"/>
      <c r="BC59" s="935"/>
      <c r="BD59" s="935"/>
      <c r="BE59" s="935"/>
      <c r="BF59" s="935"/>
    </row>
    <row r="60" spans="1:58" ht="18" thickBot="1" x14ac:dyDescent="0.4">
      <c r="A60" s="1005" t="s">
        <v>1427</v>
      </c>
      <c r="B60" s="993"/>
      <c r="C60" s="994"/>
      <c r="D60" s="995"/>
      <c r="E60" s="996"/>
      <c r="F60" s="997"/>
      <c r="G60" s="997"/>
      <c r="H60" s="998"/>
      <c r="I60" s="1004"/>
      <c r="J60" s="1006"/>
      <c r="K60" s="935"/>
      <c r="L60" s="935"/>
      <c r="M60" s="935"/>
      <c r="N60" s="935"/>
      <c r="O60" s="935"/>
      <c r="P60" s="935"/>
      <c r="Q60" s="935"/>
      <c r="R60" s="935"/>
      <c r="S60" s="935"/>
      <c r="T60" s="935"/>
      <c r="U60" s="935"/>
      <c r="V60" s="935"/>
      <c r="W60" s="935"/>
      <c r="X60" s="935"/>
      <c r="Y60" s="935"/>
      <c r="Z60" s="935"/>
      <c r="AA60" s="935"/>
      <c r="AB60" s="935"/>
      <c r="AC60" s="935"/>
      <c r="AD60" s="935"/>
      <c r="AE60" s="974"/>
      <c r="AF60" s="974"/>
      <c r="AG60" s="974"/>
      <c r="AH60" s="974"/>
      <c r="AI60" s="974"/>
      <c r="AJ60" s="974"/>
      <c r="AK60" s="974"/>
      <c r="AL60" s="974"/>
      <c r="AM60" s="935"/>
      <c r="AN60" s="935"/>
      <c r="AO60" s="935"/>
      <c r="AP60" s="935"/>
      <c r="AQ60" s="935"/>
      <c r="AR60" s="935"/>
      <c r="AS60" s="935"/>
      <c r="AT60" s="935"/>
      <c r="AU60" s="935"/>
      <c r="AV60" s="935"/>
      <c r="AW60" s="935"/>
      <c r="AX60" s="935"/>
      <c r="AY60" s="935"/>
      <c r="AZ60" s="935"/>
      <c r="BA60" s="935"/>
      <c r="BB60" s="935"/>
      <c r="BC60" s="935"/>
      <c r="BD60" s="935"/>
      <c r="BE60" s="935"/>
      <c r="BF60" s="935"/>
    </row>
    <row r="61" spans="1:58" ht="18" thickBot="1" x14ac:dyDescent="0.4">
      <c r="A61" s="984" t="s">
        <v>1428</v>
      </c>
      <c r="B61" s="993"/>
      <c r="C61" s="994"/>
      <c r="D61" s="995"/>
      <c r="E61" s="996"/>
      <c r="F61" s="997"/>
      <c r="G61" s="997"/>
      <c r="H61" s="998"/>
      <c r="I61" s="1004"/>
      <c r="J61" s="981">
        <v>12840</v>
      </c>
      <c r="K61" s="935"/>
      <c r="L61" s="935"/>
      <c r="M61" s="935"/>
      <c r="N61" s="935"/>
      <c r="O61" s="935"/>
      <c r="P61" s="935"/>
      <c r="Q61" s="935"/>
      <c r="R61" s="935"/>
      <c r="S61" s="935"/>
      <c r="T61" s="935"/>
      <c r="U61" s="935"/>
      <c r="V61" s="935"/>
      <c r="W61" s="935"/>
      <c r="X61" s="935"/>
      <c r="Y61" s="935"/>
      <c r="Z61" s="935"/>
      <c r="AA61" s="935"/>
      <c r="AB61" s="935"/>
      <c r="AC61" s="935"/>
      <c r="AD61" s="935"/>
      <c r="AE61" s="974"/>
      <c r="AF61" s="974"/>
      <c r="AG61" s="974"/>
      <c r="AH61" s="974"/>
      <c r="AI61" s="974"/>
      <c r="AJ61" s="974"/>
      <c r="AK61" s="974"/>
      <c r="AL61" s="974"/>
      <c r="AM61" s="935"/>
      <c r="AN61" s="935"/>
      <c r="AO61" s="935"/>
      <c r="AP61" s="935"/>
      <c r="AQ61" s="935"/>
      <c r="AR61" s="935"/>
      <c r="AS61" s="935"/>
      <c r="AT61" s="935"/>
      <c r="AU61" s="935"/>
      <c r="AV61" s="935"/>
      <c r="AW61" s="935"/>
      <c r="AX61" s="935"/>
      <c r="AY61" s="935"/>
      <c r="AZ61" s="935"/>
      <c r="BA61" s="935"/>
      <c r="BB61" s="935"/>
      <c r="BC61" s="935"/>
      <c r="BD61" s="935"/>
      <c r="BE61" s="935"/>
      <c r="BF61" s="935"/>
    </row>
    <row r="62" spans="1:58" ht="18" thickBot="1" x14ac:dyDescent="0.4">
      <c r="A62" s="1007" t="s">
        <v>1429</v>
      </c>
      <c r="B62" s="993"/>
      <c r="C62" s="994"/>
      <c r="D62" s="995"/>
      <c r="E62" s="996"/>
      <c r="F62" s="997"/>
      <c r="G62" s="997"/>
      <c r="H62" s="998"/>
      <c r="I62" s="1004"/>
      <c r="J62" s="981">
        <v>936</v>
      </c>
      <c r="K62" s="935"/>
      <c r="L62" s="935"/>
      <c r="M62" s="935"/>
      <c r="N62" s="935"/>
      <c r="O62" s="935"/>
      <c r="P62" s="935"/>
      <c r="Q62" s="935"/>
      <c r="R62" s="935"/>
      <c r="S62" s="935"/>
      <c r="T62" s="935"/>
      <c r="U62" s="935"/>
      <c r="V62" s="935"/>
      <c r="W62" s="935"/>
      <c r="X62" s="935"/>
      <c r="Y62" s="935"/>
      <c r="Z62" s="935"/>
      <c r="AA62" s="935"/>
      <c r="AB62" s="935"/>
      <c r="AC62" s="935"/>
      <c r="AD62" s="935"/>
      <c r="AE62" s="974"/>
      <c r="AF62" s="974"/>
      <c r="AG62" s="974"/>
      <c r="AH62" s="974"/>
      <c r="AI62" s="974"/>
      <c r="AJ62" s="974"/>
      <c r="AK62" s="974"/>
      <c r="AL62" s="974"/>
      <c r="AM62" s="935"/>
      <c r="AN62" s="935"/>
      <c r="AO62" s="935"/>
      <c r="AP62" s="935"/>
      <c r="AQ62" s="935"/>
      <c r="AR62" s="935"/>
      <c r="AS62" s="935"/>
      <c r="AT62" s="935"/>
      <c r="AU62" s="935"/>
      <c r="AV62" s="935"/>
      <c r="AW62" s="935"/>
      <c r="AX62" s="935"/>
      <c r="AY62" s="935"/>
      <c r="AZ62" s="935"/>
      <c r="BA62" s="935"/>
      <c r="BB62" s="935"/>
      <c r="BC62" s="935"/>
      <c r="BD62" s="935"/>
      <c r="BE62" s="935"/>
      <c r="BF62" s="935"/>
    </row>
    <row r="63" spans="1:58" ht="18" thickBot="1" x14ac:dyDescent="0.4">
      <c r="A63" s="1007" t="s">
        <v>1430</v>
      </c>
      <c r="B63" s="993"/>
      <c r="C63" s="994"/>
      <c r="D63" s="995"/>
      <c r="E63" s="996"/>
      <c r="F63" s="997"/>
      <c r="G63" s="997"/>
      <c r="H63" s="998"/>
      <c r="I63" s="1004"/>
      <c r="J63" s="1008">
        <v>4000</v>
      </c>
      <c r="K63" s="935"/>
      <c r="L63" s="935"/>
      <c r="M63" s="935"/>
      <c r="N63" s="935"/>
      <c r="O63" s="935"/>
      <c r="P63" s="935"/>
      <c r="Q63" s="935"/>
      <c r="R63" s="935"/>
      <c r="S63" s="935"/>
      <c r="T63" s="935"/>
      <c r="U63" s="935"/>
      <c r="V63" s="935"/>
      <c r="W63" s="935"/>
      <c r="X63" s="935"/>
      <c r="Y63" s="935"/>
      <c r="Z63" s="935"/>
      <c r="AA63" s="935"/>
      <c r="AB63" s="935"/>
      <c r="AC63" s="935"/>
      <c r="AD63" s="935"/>
      <c r="AE63" s="974"/>
      <c r="AF63" s="974"/>
      <c r="AG63" s="974"/>
      <c r="AH63" s="974"/>
      <c r="AI63" s="974"/>
      <c r="AJ63" s="974"/>
      <c r="AK63" s="974"/>
      <c r="AL63" s="974"/>
      <c r="AM63" s="935"/>
      <c r="AN63" s="935"/>
      <c r="AO63" s="935"/>
      <c r="AP63" s="935"/>
      <c r="AQ63" s="935"/>
      <c r="AR63" s="935"/>
      <c r="AS63" s="935"/>
      <c r="AT63" s="935"/>
      <c r="AU63" s="935"/>
      <c r="AV63" s="935"/>
      <c r="AW63" s="935"/>
      <c r="AX63" s="935"/>
      <c r="AY63" s="935"/>
      <c r="AZ63" s="935"/>
      <c r="BA63" s="935"/>
      <c r="BB63" s="935"/>
      <c r="BC63" s="935"/>
      <c r="BD63" s="935"/>
      <c r="BE63" s="935"/>
      <c r="BF63" s="935"/>
    </row>
    <row r="64" spans="1:58" s="1015" customFormat="1" ht="18" thickBot="1" x14ac:dyDescent="0.4">
      <c r="A64" s="1009" t="s">
        <v>1431</v>
      </c>
      <c r="B64" s="996"/>
      <c r="C64" s="1010"/>
      <c r="D64" s="1011"/>
      <c r="E64" s="996"/>
      <c r="F64" s="1012"/>
      <c r="G64" s="1012"/>
      <c r="H64" s="998"/>
      <c r="I64" s="1013"/>
      <c r="J64" s="1008">
        <v>5012</v>
      </c>
      <c r="K64" s="1014"/>
      <c r="L64" s="1014"/>
      <c r="M64" s="1014"/>
      <c r="N64" s="1014"/>
      <c r="O64" s="1014"/>
      <c r="P64" s="1014"/>
      <c r="Q64" s="1014"/>
      <c r="R64" s="1014"/>
      <c r="S64" s="1014"/>
      <c r="T64" s="1014"/>
      <c r="U64" s="1014"/>
      <c r="V64" s="1014"/>
      <c r="W64" s="1014"/>
      <c r="X64" s="1014"/>
      <c r="Y64" s="1014"/>
      <c r="Z64" s="1014"/>
      <c r="AA64" s="1014"/>
      <c r="AB64" s="1014"/>
      <c r="AC64" s="1014"/>
      <c r="AD64" s="1014"/>
      <c r="AE64" s="1014"/>
      <c r="AF64" s="1014"/>
      <c r="AG64" s="1014"/>
      <c r="AH64" s="1014"/>
      <c r="AI64" s="1014"/>
      <c r="AJ64" s="1014"/>
      <c r="AK64" s="1014"/>
      <c r="AL64" s="1014"/>
      <c r="AM64" s="1014"/>
      <c r="AN64" s="1014"/>
      <c r="AO64" s="1014"/>
      <c r="AP64" s="1014"/>
      <c r="AQ64" s="1014"/>
      <c r="AR64" s="1014"/>
      <c r="AS64" s="1014"/>
      <c r="AT64" s="1014"/>
      <c r="AU64" s="1014"/>
      <c r="AV64" s="1014"/>
      <c r="AW64" s="1014"/>
      <c r="AX64" s="1014"/>
      <c r="AY64" s="1014"/>
      <c r="AZ64" s="1014"/>
      <c r="BA64" s="1014"/>
      <c r="BB64" s="1014"/>
      <c r="BC64" s="1014"/>
      <c r="BD64" s="1014"/>
      <c r="BE64" s="1014"/>
      <c r="BF64" s="1014"/>
    </row>
    <row r="65" spans="1:58" ht="18" thickBot="1" x14ac:dyDescent="0.4">
      <c r="A65" s="1007"/>
      <c r="B65" s="993"/>
      <c r="C65" s="994"/>
      <c r="D65" s="995"/>
      <c r="E65" s="996"/>
      <c r="F65" s="997"/>
      <c r="G65" s="997"/>
      <c r="H65" s="998"/>
      <c r="I65" s="1004"/>
      <c r="J65" s="1006"/>
      <c r="K65" s="935"/>
      <c r="L65" s="935"/>
      <c r="M65" s="935"/>
      <c r="N65" s="935"/>
      <c r="O65" s="935"/>
      <c r="P65" s="935"/>
      <c r="Q65" s="935"/>
      <c r="R65" s="935"/>
      <c r="S65" s="935"/>
      <c r="T65" s="935"/>
      <c r="U65" s="935"/>
      <c r="V65" s="935"/>
      <c r="W65" s="935"/>
      <c r="X65" s="935"/>
      <c r="Y65" s="935"/>
      <c r="Z65" s="935"/>
      <c r="AA65" s="935"/>
      <c r="AB65" s="935"/>
      <c r="AC65" s="935"/>
      <c r="AD65" s="935"/>
      <c r="AE65" s="974"/>
      <c r="AF65" s="974"/>
      <c r="AG65" s="974"/>
      <c r="AH65" s="974"/>
      <c r="AI65" s="974"/>
      <c r="AJ65" s="974"/>
      <c r="AK65" s="974"/>
      <c r="AL65" s="974"/>
      <c r="AM65" s="935"/>
      <c r="AN65" s="935"/>
      <c r="AO65" s="935"/>
      <c r="AP65" s="935"/>
      <c r="AQ65" s="935"/>
      <c r="AR65" s="935"/>
      <c r="AS65" s="935"/>
      <c r="AT65" s="935"/>
      <c r="AU65" s="935"/>
      <c r="AV65" s="935"/>
      <c r="AW65" s="935"/>
      <c r="AX65" s="935"/>
      <c r="AY65" s="935"/>
      <c r="AZ65" s="935"/>
      <c r="BA65" s="935"/>
      <c r="BB65" s="935"/>
      <c r="BC65" s="935"/>
      <c r="BD65" s="935"/>
      <c r="BE65" s="935"/>
      <c r="BF65" s="935"/>
    </row>
    <row r="66" spans="1:58" ht="18" thickBot="1" x14ac:dyDescent="0.4">
      <c r="A66" s="1016" t="s">
        <v>1432</v>
      </c>
      <c r="B66" s="1017"/>
      <c r="C66" s="1017"/>
      <c r="D66" s="1018"/>
      <c r="E66" s="1017"/>
      <c r="F66" s="1017"/>
      <c r="G66" s="1017"/>
      <c r="H66" s="1019"/>
      <c r="I66" s="1020"/>
      <c r="J66" s="1021">
        <f>SUM(J47:J64)</f>
        <v>45000</v>
      </c>
      <c r="K66" s="1022"/>
      <c r="L66" s="1022"/>
      <c r="M66" s="1022"/>
      <c r="N66" s="1022"/>
      <c r="O66" s="1022"/>
      <c r="P66" s="1022"/>
      <c r="Q66" s="1022"/>
      <c r="R66" s="1022"/>
      <c r="S66" s="1022"/>
      <c r="T66" s="1022"/>
      <c r="U66" s="1022"/>
      <c r="V66" s="1022"/>
      <c r="W66" s="1022"/>
      <c r="X66" s="1022"/>
      <c r="Y66" s="1022"/>
      <c r="Z66" s="1022"/>
      <c r="AA66" s="1022"/>
      <c r="AB66" s="1022"/>
      <c r="AC66" s="1022"/>
      <c r="AD66" s="1022"/>
      <c r="AE66" s="1022"/>
      <c r="AF66" s="1022"/>
      <c r="AG66" s="1022"/>
      <c r="AH66" s="1022"/>
      <c r="AI66" s="1022"/>
      <c r="AJ66" s="1022"/>
      <c r="AK66" s="1022"/>
      <c r="AL66" s="1022"/>
      <c r="AM66" s="1022"/>
      <c r="AN66" s="1022"/>
      <c r="AO66" s="1022"/>
      <c r="AP66" s="1022"/>
      <c r="AQ66" s="1022"/>
      <c r="AR66" s="1022"/>
      <c r="AS66" s="1022"/>
      <c r="AT66" s="1022"/>
      <c r="AU66" s="1022"/>
      <c r="AV66" s="1022"/>
      <c r="AW66" s="1022"/>
      <c r="AX66" s="1022"/>
      <c r="AY66" s="1022"/>
      <c r="AZ66" s="1022"/>
      <c r="BA66" s="1022"/>
      <c r="BB66" s="1022"/>
      <c r="BC66" s="1022"/>
      <c r="BD66" s="1022"/>
      <c r="BE66" s="1022"/>
      <c r="BF66" s="1022"/>
    </row>
    <row r="67" spans="1:58" ht="18" thickBot="1" x14ac:dyDescent="0.4">
      <c r="A67" s="1023" t="s">
        <v>1433</v>
      </c>
      <c r="B67" s="1024"/>
      <c r="C67" s="1025"/>
      <c r="D67" s="1025"/>
      <c r="E67" s="1025"/>
      <c r="F67" s="1025"/>
      <c r="G67" s="1025"/>
      <c r="H67" s="1025"/>
      <c r="I67" s="1025"/>
      <c r="J67" s="1026">
        <f>J36+J45+J66</f>
        <v>359300</v>
      </c>
      <c r="K67" s="1027"/>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869"/>
      <c r="AJ67" s="869"/>
      <c r="AK67" s="869"/>
      <c r="AL67" s="869"/>
      <c r="AM67" s="869"/>
      <c r="AN67" s="869"/>
      <c r="AO67" s="869"/>
      <c r="AP67" s="869"/>
      <c r="AQ67" s="869"/>
      <c r="AR67" s="869"/>
      <c r="AS67" s="869"/>
      <c r="AT67" s="869"/>
      <c r="AU67" s="869"/>
      <c r="AV67" s="869"/>
      <c r="AW67" s="869"/>
      <c r="AX67" s="869"/>
      <c r="AY67" s="869"/>
      <c r="AZ67" s="869"/>
      <c r="BA67" s="869"/>
      <c r="BB67" s="869"/>
      <c r="BC67" s="869"/>
      <c r="BD67" s="869"/>
      <c r="BE67" s="869"/>
      <c r="BF67" s="869"/>
    </row>
    <row r="68" spans="1:58" ht="18" thickBot="1" x14ac:dyDescent="0.4">
      <c r="A68" s="1023" t="s">
        <v>1434</v>
      </c>
      <c r="B68" s="1028"/>
      <c r="C68" s="1029"/>
      <c r="D68" s="1029"/>
      <c r="E68" s="1029"/>
      <c r="F68" s="1029"/>
      <c r="G68" s="1029"/>
      <c r="H68" s="1029"/>
      <c r="I68" s="1029"/>
      <c r="J68" s="1030">
        <f>0.085*J67</f>
        <v>30540.500000000004</v>
      </c>
      <c r="K68" s="1027"/>
      <c r="L68" s="869"/>
      <c r="M68" s="869"/>
      <c r="N68" s="869"/>
      <c r="O68" s="869"/>
      <c r="P68" s="869"/>
      <c r="Q68" s="869"/>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69"/>
      <c r="AO68" s="869"/>
      <c r="AP68" s="869"/>
      <c r="AQ68" s="869"/>
      <c r="AR68" s="869"/>
      <c r="AS68" s="869"/>
      <c r="AT68" s="869"/>
      <c r="AU68" s="869"/>
      <c r="AV68" s="869"/>
      <c r="AW68" s="869"/>
      <c r="AX68" s="869"/>
      <c r="AY68" s="869"/>
      <c r="AZ68" s="869"/>
      <c r="BA68" s="869"/>
      <c r="BB68" s="869"/>
      <c r="BC68" s="869"/>
      <c r="BD68" s="869"/>
      <c r="BE68" s="869"/>
      <c r="BF68" s="869"/>
    </row>
    <row r="69" spans="1:58" ht="18" thickBot="1" x14ac:dyDescent="0.4">
      <c r="A69" s="1023" t="s">
        <v>1435</v>
      </c>
      <c r="B69" s="1031"/>
      <c r="C69" s="1032"/>
      <c r="D69" s="1033"/>
      <c r="E69" s="1034"/>
      <c r="F69" s="1035"/>
      <c r="G69" s="1036"/>
      <c r="H69" s="1037"/>
      <c r="I69" s="1038"/>
      <c r="J69" s="1039">
        <f>J68+J67</f>
        <v>389840.5</v>
      </c>
      <c r="K69" s="1027"/>
      <c r="L69" s="869"/>
      <c r="M69" s="869"/>
      <c r="N69" s="869"/>
      <c r="O69" s="869"/>
      <c r="P69" s="869"/>
      <c r="Q69" s="869"/>
      <c r="R69" s="869"/>
      <c r="S69" s="869"/>
      <c r="T69" s="869"/>
      <c r="U69" s="869"/>
      <c r="V69" s="869"/>
      <c r="W69" s="869"/>
      <c r="X69" s="869"/>
      <c r="Y69" s="869"/>
      <c r="Z69" s="869"/>
      <c r="AA69" s="869"/>
      <c r="AB69" s="869"/>
      <c r="AC69" s="869"/>
      <c r="AD69" s="869"/>
      <c r="AE69" s="869"/>
      <c r="AF69" s="869"/>
      <c r="AG69" s="869"/>
      <c r="AH69" s="869"/>
      <c r="AI69" s="869"/>
      <c r="AJ69" s="869"/>
      <c r="AK69" s="869"/>
      <c r="AL69" s="869"/>
      <c r="AM69" s="869"/>
      <c r="AN69" s="869"/>
      <c r="AO69" s="869"/>
      <c r="AP69" s="869"/>
      <c r="AQ69" s="869"/>
      <c r="AR69" s="869"/>
      <c r="AS69" s="869"/>
      <c r="AT69" s="869"/>
      <c r="AU69" s="869"/>
      <c r="AV69" s="869"/>
      <c r="AW69" s="869"/>
      <c r="AX69" s="869"/>
      <c r="AY69" s="869"/>
      <c r="AZ69" s="869"/>
      <c r="BA69" s="869"/>
      <c r="BB69" s="869"/>
      <c r="BC69" s="869"/>
      <c r="BD69" s="869"/>
      <c r="BE69" s="869"/>
      <c r="BF69" s="869"/>
    </row>
  </sheetData>
  <mergeCells count="11">
    <mergeCell ref="A7:J7"/>
    <mergeCell ref="A1:J1"/>
    <mergeCell ref="A3:J3"/>
    <mergeCell ref="A4:J4"/>
    <mergeCell ref="A5:J5"/>
    <mergeCell ref="A6:J6"/>
    <mergeCell ref="K9:N9"/>
    <mergeCell ref="O9:R9"/>
    <mergeCell ref="S9:V9"/>
    <mergeCell ref="W9:Z9"/>
    <mergeCell ref="A11:J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110"/>
  <sheetViews>
    <sheetView topLeftCell="A75" workbookViewId="0">
      <selection activeCell="B48" sqref="B48:G48"/>
    </sheetView>
  </sheetViews>
  <sheetFormatPr defaultColWidth="8.81640625" defaultRowHeight="12.5" x14ac:dyDescent="0.35"/>
  <cols>
    <col min="1" max="1" width="33" style="532" customWidth="1"/>
    <col min="2" max="2" width="11" style="533" customWidth="1"/>
    <col min="3" max="3" width="9.26953125" style="523" bestFit="1" customWidth="1"/>
    <col min="4" max="4" width="10.7265625" style="533" customWidth="1"/>
    <col min="5" max="5" width="12.54296875" style="533" customWidth="1"/>
    <col min="6" max="6" width="18.1796875" style="534" bestFit="1" customWidth="1"/>
    <col min="7" max="7" width="10.453125" style="535" customWidth="1"/>
    <col min="8" max="8" width="16.453125" style="533" bestFit="1" customWidth="1"/>
    <col min="9" max="9" width="14.26953125" style="533" bestFit="1" customWidth="1"/>
    <col min="10" max="10" width="20" style="533" customWidth="1"/>
    <col min="11" max="11" width="1" style="533" customWidth="1"/>
    <col min="12" max="12" width="10.1796875" style="1040" bestFit="1" customWidth="1"/>
    <col min="13" max="14" width="9.1796875" style="1040" bestFit="1" customWidth="1"/>
    <col min="15" max="23" width="8.81640625" style="1040"/>
    <col min="24" max="256" width="8.81640625" style="820"/>
    <col min="257" max="257" width="33" style="820" customWidth="1"/>
    <col min="258" max="258" width="11" style="820" customWidth="1"/>
    <col min="259" max="259" width="9.26953125" style="820" bestFit="1" customWidth="1"/>
    <col min="260" max="260" width="10.7265625" style="820" customWidth="1"/>
    <col min="261" max="261" width="12.54296875" style="820" customWidth="1"/>
    <col min="262" max="262" width="18.1796875" style="820" bestFit="1" customWidth="1"/>
    <col min="263" max="263" width="10.453125" style="820" customWidth="1"/>
    <col min="264" max="264" width="16.453125" style="820" bestFit="1" customWidth="1"/>
    <col min="265" max="265" width="14.26953125" style="820" bestFit="1" customWidth="1"/>
    <col min="266" max="266" width="20" style="820" customWidth="1"/>
    <col min="267" max="267" width="1" style="820" customWidth="1"/>
    <col min="268" max="269" width="9.1796875" style="820" bestFit="1" customWidth="1"/>
    <col min="270" max="512" width="8.81640625" style="820"/>
    <col min="513" max="513" width="33" style="820" customWidth="1"/>
    <col min="514" max="514" width="11" style="820" customWidth="1"/>
    <col min="515" max="515" width="9.26953125" style="820" bestFit="1" customWidth="1"/>
    <col min="516" max="516" width="10.7265625" style="820" customWidth="1"/>
    <col min="517" max="517" width="12.54296875" style="820" customWidth="1"/>
    <col min="518" max="518" width="18.1796875" style="820" bestFit="1" customWidth="1"/>
    <col min="519" max="519" width="10.453125" style="820" customWidth="1"/>
    <col min="520" max="520" width="16.453125" style="820" bestFit="1" customWidth="1"/>
    <col min="521" max="521" width="14.26953125" style="820" bestFit="1" customWidth="1"/>
    <col min="522" max="522" width="20" style="820" customWidth="1"/>
    <col min="523" max="523" width="1" style="820" customWidth="1"/>
    <col min="524" max="525" width="9.1796875" style="820" bestFit="1" customWidth="1"/>
    <col min="526" max="768" width="8.81640625" style="820"/>
    <col min="769" max="769" width="33" style="820" customWidth="1"/>
    <col min="770" max="770" width="11" style="820" customWidth="1"/>
    <col min="771" max="771" width="9.26953125" style="820" bestFit="1" customWidth="1"/>
    <col min="772" max="772" width="10.7265625" style="820" customWidth="1"/>
    <col min="773" max="773" width="12.54296875" style="820" customWidth="1"/>
    <col min="774" max="774" width="18.1796875" style="820" bestFit="1" customWidth="1"/>
    <col min="775" max="775" width="10.453125" style="820" customWidth="1"/>
    <col min="776" max="776" width="16.453125" style="820" bestFit="1" customWidth="1"/>
    <col min="777" max="777" width="14.26953125" style="820" bestFit="1" customWidth="1"/>
    <col min="778" max="778" width="20" style="820" customWidth="1"/>
    <col min="779" max="779" width="1" style="820" customWidth="1"/>
    <col min="780" max="781" width="9.1796875" style="820" bestFit="1" customWidth="1"/>
    <col min="782" max="1024" width="8.81640625" style="820"/>
    <col min="1025" max="1025" width="33" style="820" customWidth="1"/>
    <col min="1026" max="1026" width="11" style="820" customWidth="1"/>
    <col min="1027" max="1027" width="9.26953125" style="820" bestFit="1" customWidth="1"/>
    <col min="1028" max="1028" width="10.7265625" style="820" customWidth="1"/>
    <col min="1029" max="1029" width="12.54296875" style="820" customWidth="1"/>
    <col min="1030" max="1030" width="18.1796875" style="820" bestFit="1" customWidth="1"/>
    <col min="1031" max="1031" width="10.453125" style="820" customWidth="1"/>
    <col min="1032" max="1032" width="16.453125" style="820" bestFit="1" customWidth="1"/>
    <col min="1033" max="1033" width="14.26953125" style="820" bestFit="1" customWidth="1"/>
    <col min="1034" max="1034" width="20" style="820" customWidth="1"/>
    <col min="1035" max="1035" width="1" style="820" customWidth="1"/>
    <col min="1036" max="1037" width="9.1796875" style="820" bestFit="1" customWidth="1"/>
    <col min="1038" max="1280" width="8.81640625" style="820"/>
    <col min="1281" max="1281" width="33" style="820" customWidth="1"/>
    <col min="1282" max="1282" width="11" style="820" customWidth="1"/>
    <col min="1283" max="1283" width="9.26953125" style="820" bestFit="1" customWidth="1"/>
    <col min="1284" max="1284" width="10.7265625" style="820" customWidth="1"/>
    <col min="1285" max="1285" width="12.54296875" style="820" customWidth="1"/>
    <col min="1286" max="1286" width="18.1796875" style="820" bestFit="1" customWidth="1"/>
    <col min="1287" max="1287" width="10.453125" style="820" customWidth="1"/>
    <col min="1288" max="1288" width="16.453125" style="820" bestFit="1" customWidth="1"/>
    <col min="1289" max="1289" width="14.26953125" style="820" bestFit="1" customWidth="1"/>
    <col min="1290" max="1290" width="20" style="820" customWidth="1"/>
    <col min="1291" max="1291" width="1" style="820" customWidth="1"/>
    <col min="1292" max="1293" width="9.1796875" style="820" bestFit="1" customWidth="1"/>
    <col min="1294" max="1536" width="8.81640625" style="820"/>
    <col min="1537" max="1537" width="33" style="820" customWidth="1"/>
    <col min="1538" max="1538" width="11" style="820" customWidth="1"/>
    <col min="1539" max="1539" width="9.26953125" style="820" bestFit="1" customWidth="1"/>
    <col min="1540" max="1540" width="10.7265625" style="820" customWidth="1"/>
    <col min="1541" max="1541" width="12.54296875" style="820" customWidth="1"/>
    <col min="1542" max="1542" width="18.1796875" style="820" bestFit="1" customWidth="1"/>
    <col min="1543" max="1543" width="10.453125" style="820" customWidth="1"/>
    <col min="1544" max="1544" width="16.453125" style="820" bestFit="1" customWidth="1"/>
    <col min="1545" max="1545" width="14.26953125" style="820" bestFit="1" customWidth="1"/>
    <col min="1546" max="1546" width="20" style="820" customWidth="1"/>
    <col min="1547" max="1547" width="1" style="820" customWidth="1"/>
    <col min="1548" max="1549" width="9.1796875" style="820" bestFit="1" customWidth="1"/>
    <col min="1550" max="1792" width="8.81640625" style="820"/>
    <col min="1793" max="1793" width="33" style="820" customWidth="1"/>
    <col min="1794" max="1794" width="11" style="820" customWidth="1"/>
    <col min="1795" max="1795" width="9.26953125" style="820" bestFit="1" customWidth="1"/>
    <col min="1796" max="1796" width="10.7265625" style="820" customWidth="1"/>
    <col min="1797" max="1797" width="12.54296875" style="820" customWidth="1"/>
    <col min="1798" max="1798" width="18.1796875" style="820" bestFit="1" customWidth="1"/>
    <col min="1799" max="1799" width="10.453125" style="820" customWidth="1"/>
    <col min="1800" max="1800" width="16.453125" style="820" bestFit="1" customWidth="1"/>
    <col min="1801" max="1801" width="14.26953125" style="820" bestFit="1" customWidth="1"/>
    <col min="1802" max="1802" width="20" style="820" customWidth="1"/>
    <col min="1803" max="1803" width="1" style="820" customWidth="1"/>
    <col min="1804" max="1805" width="9.1796875" style="820" bestFit="1" customWidth="1"/>
    <col min="1806" max="2048" width="8.81640625" style="820"/>
    <col min="2049" max="2049" width="33" style="820" customWidth="1"/>
    <col min="2050" max="2050" width="11" style="820" customWidth="1"/>
    <col min="2051" max="2051" width="9.26953125" style="820" bestFit="1" customWidth="1"/>
    <col min="2052" max="2052" width="10.7265625" style="820" customWidth="1"/>
    <col min="2053" max="2053" width="12.54296875" style="820" customWidth="1"/>
    <col min="2054" max="2054" width="18.1796875" style="820" bestFit="1" customWidth="1"/>
    <col min="2055" max="2055" width="10.453125" style="820" customWidth="1"/>
    <col min="2056" max="2056" width="16.453125" style="820" bestFit="1" customWidth="1"/>
    <col min="2057" max="2057" width="14.26953125" style="820" bestFit="1" customWidth="1"/>
    <col min="2058" max="2058" width="20" style="820" customWidth="1"/>
    <col min="2059" max="2059" width="1" style="820" customWidth="1"/>
    <col min="2060" max="2061" width="9.1796875" style="820" bestFit="1" customWidth="1"/>
    <col min="2062" max="2304" width="8.81640625" style="820"/>
    <col min="2305" max="2305" width="33" style="820" customWidth="1"/>
    <col min="2306" max="2306" width="11" style="820" customWidth="1"/>
    <col min="2307" max="2307" width="9.26953125" style="820" bestFit="1" customWidth="1"/>
    <col min="2308" max="2308" width="10.7265625" style="820" customWidth="1"/>
    <col min="2309" max="2309" width="12.54296875" style="820" customWidth="1"/>
    <col min="2310" max="2310" width="18.1796875" style="820" bestFit="1" customWidth="1"/>
    <col min="2311" max="2311" width="10.453125" style="820" customWidth="1"/>
    <col min="2312" max="2312" width="16.453125" style="820" bestFit="1" customWidth="1"/>
    <col min="2313" max="2313" width="14.26953125" style="820" bestFit="1" customWidth="1"/>
    <col min="2314" max="2314" width="20" style="820" customWidth="1"/>
    <col min="2315" max="2315" width="1" style="820" customWidth="1"/>
    <col min="2316" max="2317" width="9.1796875" style="820" bestFit="1" customWidth="1"/>
    <col min="2318" max="2560" width="8.81640625" style="820"/>
    <col min="2561" max="2561" width="33" style="820" customWidth="1"/>
    <col min="2562" max="2562" width="11" style="820" customWidth="1"/>
    <col min="2563" max="2563" width="9.26953125" style="820" bestFit="1" customWidth="1"/>
    <col min="2564" max="2564" width="10.7265625" style="820" customWidth="1"/>
    <col min="2565" max="2565" width="12.54296875" style="820" customWidth="1"/>
    <col min="2566" max="2566" width="18.1796875" style="820" bestFit="1" customWidth="1"/>
    <col min="2567" max="2567" width="10.453125" style="820" customWidth="1"/>
    <col min="2568" max="2568" width="16.453125" style="820" bestFit="1" customWidth="1"/>
    <col min="2569" max="2569" width="14.26953125" style="820" bestFit="1" customWidth="1"/>
    <col min="2570" max="2570" width="20" style="820" customWidth="1"/>
    <col min="2571" max="2571" width="1" style="820" customWidth="1"/>
    <col min="2572" max="2573" width="9.1796875" style="820" bestFit="1" customWidth="1"/>
    <col min="2574" max="2816" width="8.81640625" style="820"/>
    <col min="2817" max="2817" width="33" style="820" customWidth="1"/>
    <col min="2818" max="2818" width="11" style="820" customWidth="1"/>
    <col min="2819" max="2819" width="9.26953125" style="820" bestFit="1" customWidth="1"/>
    <col min="2820" max="2820" width="10.7265625" style="820" customWidth="1"/>
    <col min="2821" max="2821" width="12.54296875" style="820" customWidth="1"/>
    <col min="2822" max="2822" width="18.1796875" style="820" bestFit="1" customWidth="1"/>
    <col min="2823" max="2823" width="10.453125" style="820" customWidth="1"/>
    <col min="2824" max="2824" width="16.453125" style="820" bestFit="1" customWidth="1"/>
    <col min="2825" max="2825" width="14.26953125" style="820" bestFit="1" customWidth="1"/>
    <col min="2826" max="2826" width="20" style="820" customWidth="1"/>
    <col min="2827" max="2827" width="1" style="820" customWidth="1"/>
    <col min="2828" max="2829" width="9.1796875" style="820" bestFit="1" customWidth="1"/>
    <col min="2830" max="3072" width="8.81640625" style="820"/>
    <col min="3073" max="3073" width="33" style="820" customWidth="1"/>
    <col min="3074" max="3074" width="11" style="820" customWidth="1"/>
    <col min="3075" max="3075" width="9.26953125" style="820" bestFit="1" customWidth="1"/>
    <col min="3076" max="3076" width="10.7265625" style="820" customWidth="1"/>
    <col min="3077" max="3077" width="12.54296875" style="820" customWidth="1"/>
    <col min="3078" max="3078" width="18.1796875" style="820" bestFit="1" customWidth="1"/>
    <col min="3079" max="3079" width="10.453125" style="820" customWidth="1"/>
    <col min="3080" max="3080" width="16.453125" style="820" bestFit="1" customWidth="1"/>
    <col min="3081" max="3081" width="14.26953125" style="820" bestFit="1" customWidth="1"/>
    <col min="3082" max="3082" width="20" style="820" customWidth="1"/>
    <col min="3083" max="3083" width="1" style="820" customWidth="1"/>
    <col min="3084" max="3085" width="9.1796875" style="820" bestFit="1" customWidth="1"/>
    <col min="3086" max="3328" width="8.81640625" style="820"/>
    <col min="3329" max="3329" width="33" style="820" customWidth="1"/>
    <col min="3330" max="3330" width="11" style="820" customWidth="1"/>
    <col min="3331" max="3331" width="9.26953125" style="820" bestFit="1" customWidth="1"/>
    <col min="3332" max="3332" width="10.7265625" style="820" customWidth="1"/>
    <col min="3333" max="3333" width="12.54296875" style="820" customWidth="1"/>
    <col min="3334" max="3334" width="18.1796875" style="820" bestFit="1" customWidth="1"/>
    <col min="3335" max="3335" width="10.453125" style="820" customWidth="1"/>
    <col min="3336" max="3336" width="16.453125" style="820" bestFit="1" customWidth="1"/>
    <col min="3337" max="3337" width="14.26953125" style="820" bestFit="1" customWidth="1"/>
    <col min="3338" max="3338" width="20" style="820" customWidth="1"/>
    <col min="3339" max="3339" width="1" style="820" customWidth="1"/>
    <col min="3340" max="3341" width="9.1796875" style="820" bestFit="1" customWidth="1"/>
    <col min="3342" max="3584" width="8.81640625" style="820"/>
    <col min="3585" max="3585" width="33" style="820" customWidth="1"/>
    <col min="3586" max="3586" width="11" style="820" customWidth="1"/>
    <col min="3587" max="3587" width="9.26953125" style="820" bestFit="1" customWidth="1"/>
    <col min="3588" max="3588" width="10.7265625" style="820" customWidth="1"/>
    <col min="3589" max="3589" width="12.54296875" style="820" customWidth="1"/>
    <col min="3590" max="3590" width="18.1796875" style="820" bestFit="1" customWidth="1"/>
    <col min="3591" max="3591" width="10.453125" style="820" customWidth="1"/>
    <col min="3592" max="3592" width="16.453125" style="820" bestFit="1" customWidth="1"/>
    <col min="3593" max="3593" width="14.26953125" style="820" bestFit="1" customWidth="1"/>
    <col min="3594" max="3594" width="20" style="820" customWidth="1"/>
    <col min="3595" max="3595" width="1" style="820" customWidth="1"/>
    <col min="3596" max="3597" width="9.1796875" style="820" bestFit="1" customWidth="1"/>
    <col min="3598" max="3840" width="8.81640625" style="820"/>
    <col min="3841" max="3841" width="33" style="820" customWidth="1"/>
    <col min="3842" max="3842" width="11" style="820" customWidth="1"/>
    <col min="3843" max="3843" width="9.26953125" style="820" bestFit="1" customWidth="1"/>
    <col min="3844" max="3844" width="10.7265625" style="820" customWidth="1"/>
    <col min="3845" max="3845" width="12.54296875" style="820" customWidth="1"/>
    <col min="3846" max="3846" width="18.1796875" style="820" bestFit="1" customWidth="1"/>
    <col min="3847" max="3847" width="10.453125" style="820" customWidth="1"/>
    <col min="3848" max="3848" width="16.453125" style="820" bestFit="1" customWidth="1"/>
    <col min="3849" max="3849" width="14.26953125" style="820" bestFit="1" customWidth="1"/>
    <col min="3850" max="3850" width="20" style="820" customWidth="1"/>
    <col min="3851" max="3851" width="1" style="820" customWidth="1"/>
    <col min="3852" max="3853" width="9.1796875" style="820" bestFit="1" customWidth="1"/>
    <col min="3854" max="4096" width="8.81640625" style="820"/>
    <col min="4097" max="4097" width="33" style="820" customWidth="1"/>
    <col min="4098" max="4098" width="11" style="820" customWidth="1"/>
    <col min="4099" max="4099" width="9.26953125" style="820" bestFit="1" customWidth="1"/>
    <col min="4100" max="4100" width="10.7265625" style="820" customWidth="1"/>
    <col min="4101" max="4101" width="12.54296875" style="820" customWidth="1"/>
    <col min="4102" max="4102" width="18.1796875" style="820" bestFit="1" customWidth="1"/>
    <col min="4103" max="4103" width="10.453125" style="820" customWidth="1"/>
    <col min="4104" max="4104" width="16.453125" style="820" bestFit="1" customWidth="1"/>
    <col min="4105" max="4105" width="14.26953125" style="820" bestFit="1" customWidth="1"/>
    <col min="4106" max="4106" width="20" style="820" customWidth="1"/>
    <col min="4107" max="4107" width="1" style="820" customWidth="1"/>
    <col min="4108" max="4109" width="9.1796875" style="820" bestFit="1" customWidth="1"/>
    <col min="4110" max="4352" width="8.81640625" style="820"/>
    <col min="4353" max="4353" width="33" style="820" customWidth="1"/>
    <col min="4354" max="4354" width="11" style="820" customWidth="1"/>
    <col min="4355" max="4355" width="9.26953125" style="820" bestFit="1" customWidth="1"/>
    <col min="4356" max="4356" width="10.7265625" style="820" customWidth="1"/>
    <col min="4357" max="4357" width="12.54296875" style="820" customWidth="1"/>
    <col min="4358" max="4358" width="18.1796875" style="820" bestFit="1" customWidth="1"/>
    <col min="4359" max="4359" width="10.453125" style="820" customWidth="1"/>
    <col min="4360" max="4360" width="16.453125" style="820" bestFit="1" customWidth="1"/>
    <col min="4361" max="4361" width="14.26953125" style="820" bestFit="1" customWidth="1"/>
    <col min="4362" max="4362" width="20" style="820" customWidth="1"/>
    <col min="4363" max="4363" width="1" style="820" customWidth="1"/>
    <col min="4364" max="4365" width="9.1796875" style="820" bestFit="1" customWidth="1"/>
    <col min="4366" max="4608" width="8.81640625" style="820"/>
    <col min="4609" max="4609" width="33" style="820" customWidth="1"/>
    <col min="4610" max="4610" width="11" style="820" customWidth="1"/>
    <col min="4611" max="4611" width="9.26953125" style="820" bestFit="1" customWidth="1"/>
    <col min="4612" max="4612" width="10.7265625" style="820" customWidth="1"/>
    <col min="4613" max="4613" width="12.54296875" style="820" customWidth="1"/>
    <col min="4614" max="4614" width="18.1796875" style="820" bestFit="1" customWidth="1"/>
    <col min="4615" max="4615" width="10.453125" style="820" customWidth="1"/>
    <col min="4616" max="4616" width="16.453125" style="820" bestFit="1" customWidth="1"/>
    <col min="4617" max="4617" width="14.26953125" style="820" bestFit="1" customWidth="1"/>
    <col min="4618" max="4618" width="20" style="820" customWidth="1"/>
    <col min="4619" max="4619" width="1" style="820" customWidth="1"/>
    <col min="4620" max="4621" width="9.1796875" style="820" bestFit="1" customWidth="1"/>
    <col min="4622" max="4864" width="8.81640625" style="820"/>
    <col min="4865" max="4865" width="33" style="820" customWidth="1"/>
    <col min="4866" max="4866" width="11" style="820" customWidth="1"/>
    <col min="4867" max="4867" width="9.26953125" style="820" bestFit="1" customWidth="1"/>
    <col min="4868" max="4868" width="10.7265625" style="820" customWidth="1"/>
    <col min="4869" max="4869" width="12.54296875" style="820" customWidth="1"/>
    <col min="4870" max="4870" width="18.1796875" style="820" bestFit="1" customWidth="1"/>
    <col min="4871" max="4871" width="10.453125" style="820" customWidth="1"/>
    <col min="4872" max="4872" width="16.453125" style="820" bestFit="1" customWidth="1"/>
    <col min="4873" max="4873" width="14.26953125" style="820" bestFit="1" customWidth="1"/>
    <col min="4874" max="4874" width="20" style="820" customWidth="1"/>
    <col min="4875" max="4875" width="1" style="820" customWidth="1"/>
    <col min="4876" max="4877" width="9.1796875" style="820" bestFit="1" customWidth="1"/>
    <col min="4878" max="5120" width="8.81640625" style="820"/>
    <col min="5121" max="5121" width="33" style="820" customWidth="1"/>
    <col min="5122" max="5122" width="11" style="820" customWidth="1"/>
    <col min="5123" max="5123" width="9.26953125" style="820" bestFit="1" customWidth="1"/>
    <col min="5124" max="5124" width="10.7265625" style="820" customWidth="1"/>
    <col min="5125" max="5125" width="12.54296875" style="820" customWidth="1"/>
    <col min="5126" max="5126" width="18.1796875" style="820" bestFit="1" customWidth="1"/>
    <col min="5127" max="5127" width="10.453125" style="820" customWidth="1"/>
    <col min="5128" max="5128" width="16.453125" style="820" bestFit="1" customWidth="1"/>
    <col min="5129" max="5129" width="14.26953125" style="820" bestFit="1" customWidth="1"/>
    <col min="5130" max="5130" width="20" style="820" customWidth="1"/>
    <col min="5131" max="5131" width="1" style="820" customWidth="1"/>
    <col min="5132" max="5133" width="9.1796875" style="820" bestFit="1" customWidth="1"/>
    <col min="5134" max="5376" width="8.81640625" style="820"/>
    <col min="5377" max="5377" width="33" style="820" customWidth="1"/>
    <col min="5378" max="5378" width="11" style="820" customWidth="1"/>
    <col min="5379" max="5379" width="9.26953125" style="820" bestFit="1" customWidth="1"/>
    <col min="5380" max="5380" width="10.7265625" style="820" customWidth="1"/>
    <col min="5381" max="5381" width="12.54296875" style="820" customWidth="1"/>
    <col min="5382" max="5382" width="18.1796875" style="820" bestFit="1" customWidth="1"/>
    <col min="5383" max="5383" width="10.453125" style="820" customWidth="1"/>
    <col min="5384" max="5384" width="16.453125" style="820" bestFit="1" customWidth="1"/>
    <col min="5385" max="5385" width="14.26953125" style="820" bestFit="1" customWidth="1"/>
    <col min="5386" max="5386" width="20" style="820" customWidth="1"/>
    <col min="5387" max="5387" width="1" style="820" customWidth="1"/>
    <col min="5388" max="5389" width="9.1796875" style="820" bestFit="1" customWidth="1"/>
    <col min="5390" max="5632" width="8.81640625" style="820"/>
    <col min="5633" max="5633" width="33" style="820" customWidth="1"/>
    <col min="5634" max="5634" width="11" style="820" customWidth="1"/>
    <col min="5635" max="5635" width="9.26953125" style="820" bestFit="1" customWidth="1"/>
    <col min="5636" max="5636" width="10.7265625" style="820" customWidth="1"/>
    <col min="5637" max="5637" width="12.54296875" style="820" customWidth="1"/>
    <col min="5638" max="5638" width="18.1796875" style="820" bestFit="1" customWidth="1"/>
    <col min="5639" max="5639" width="10.453125" style="820" customWidth="1"/>
    <col min="5640" max="5640" width="16.453125" style="820" bestFit="1" customWidth="1"/>
    <col min="5641" max="5641" width="14.26953125" style="820" bestFit="1" customWidth="1"/>
    <col min="5642" max="5642" width="20" style="820" customWidth="1"/>
    <col min="5643" max="5643" width="1" style="820" customWidth="1"/>
    <col min="5644" max="5645" width="9.1796875" style="820" bestFit="1" customWidth="1"/>
    <col min="5646" max="5888" width="8.81640625" style="820"/>
    <col min="5889" max="5889" width="33" style="820" customWidth="1"/>
    <col min="5890" max="5890" width="11" style="820" customWidth="1"/>
    <col min="5891" max="5891" width="9.26953125" style="820" bestFit="1" customWidth="1"/>
    <col min="5892" max="5892" width="10.7265625" style="820" customWidth="1"/>
    <col min="5893" max="5893" width="12.54296875" style="820" customWidth="1"/>
    <col min="5894" max="5894" width="18.1796875" style="820" bestFit="1" customWidth="1"/>
    <col min="5895" max="5895" width="10.453125" style="820" customWidth="1"/>
    <col min="5896" max="5896" width="16.453125" style="820" bestFit="1" customWidth="1"/>
    <col min="5897" max="5897" width="14.26953125" style="820" bestFit="1" customWidth="1"/>
    <col min="5898" max="5898" width="20" style="820" customWidth="1"/>
    <col min="5899" max="5899" width="1" style="820" customWidth="1"/>
    <col min="5900" max="5901" width="9.1796875" style="820" bestFit="1" customWidth="1"/>
    <col min="5902" max="6144" width="8.81640625" style="820"/>
    <col min="6145" max="6145" width="33" style="820" customWidth="1"/>
    <col min="6146" max="6146" width="11" style="820" customWidth="1"/>
    <col min="6147" max="6147" width="9.26953125" style="820" bestFit="1" customWidth="1"/>
    <col min="6148" max="6148" width="10.7265625" style="820" customWidth="1"/>
    <col min="6149" max="6149" width="12.54296875" style="820" customWidth="1"/>
    <col min="6150" max="6150" width="18.1796875" style="820" bestFit="1" customWidth="1"/>
    <col min="6151" max="6151" width="10.453125" style="820" customWidth="1"/>
    <col min="6152" max="6152" width="16.453125" style="820" bestFit="1" customWidth="1"/>
    <col min="6153" max="6153" width="14.26953125" style="820" bestFit="1" customWidth="1"/>
    <col min="6154" max="6154" width="20" style="820" customWidth="1"/>
    <col min="6155" max="6155" width="1" style="820" customWidth="1"/>
    <col min="6156" max="6157" width="9.1796875" style="820" bestFit="1" customWidth="1"/>
    <col min="6158" max="6400" width="8.81640625" style="820"/>
    <col min="6401" max="6401" width="33" style="820" customWidth="1"/>
    <col min="6402" max="6402" width="11" style="820" customWidth="1"/>
    <col min="6403" max="6403" width="9.26953125" style="820" bestFit="1" customWidth="1"/>
    <col min="6404" max="6404" width="10.7265625" style="820" customWidth="1"/>
    <col min="6405" max="6405" width="12.54296875" style="820" customWidth="1"/>
    <col min="6406" max="6406" width="18.1796875" style="820" bestFit="1" customWidth="1"/>
    <col min="6407" max="6407" width="10.453125" style="820" customWidth="1"/>
    <col min="6408" max="6408" width="16.453125" style="820" bestFit="1" customWidth="1"/>
    <col min="6409" max="6409" width="14.26953125" style="820" bestFit="1" customWidth="1"/>
    <col min="6410" max="6410" width="20" style="820" customWidth="1"/>
    <col min="6411" max="6411" width="1" style="820" customWidth="1"/>
    <col min="6412" max="6413" width="9.1796875" style="820" bestFit="1" customWidth="1"/>
    <col min="6414" max="6656" width="8.81640625" style="820"/>
    <col min="6657" max="6657" width="33" style="820" customWidth="1"/>
    <col min="6658" max="6658" width="11" style="820" customWidth="1"/>
    <col min="6659" max="6659" width="9.26953125" style="820" bestFit="1" customWidth="1"/>
    <col min="6660" max="6660" width="10.7265625" style="820" customWidth="1"/>
    <col min="6661" max="6661" width="12.54296875" style="820" customWidth="1"/>
    <col min="6662" max="6662" width="18.1796875" style="820" bestFit="1" customWidth="1"/>
    <col min="6663" max="6663" width="10.453125" style="820" customWidth="1"/>
    <col min="6664" max="6664" width="16.453125" style="820" bestFit="1" customWidth="1"/>
    <col min="6665" max="6665" width="14.26953125" style="820" bestFit="1" customWidth="1"/>
    <col min="6666" max="6666" width="20" style="820" customWidth="1"/>
    <col min="6667" max="6667" width="1" style="820" customWidth="1"/>
    <col min="6668" max="6669" width="9.1796875" style="820" bestFit="1" customWidth="1"/>
    <col min="6670" max="6912" width="8.81640625" style="820"/>
    <col min="6913" max="6913" width="33" style="820" customWidth="1"/>
    <col min="6914" max="6914" width="11" style="820" customWidth="1"/>
    <col min="6915" max="6915" width="9.26953125" style="820" bestFit="1" customWidth="1"/>
    <col min="6916" max="6916" width="10.7265625" style="820" customWidth="1"/>
    <col min="6917" max="6917" width="12.54296875" style="820" customWidth="1"/>
    <col min="6918" max="6918" width="18.1796875" style="820" bestFit="1" customWidth="1"/>
    <col min="6919" max="6919" width="10.453125" style="820" customWidth="1"/>
    <col min="6920" max="6920" width="16.453125" style="820" bestFit="1" customWidth="1"/>
    <col min="6921" max="6921" width="14.26953125" style="820" bestFit="1" customWidth="1"/>
    <col min="6922" max="6922" width="20" style="820" customWidth="1"/>
    <col min="6923" max="6923" width="1" style="820" customWidth="1"/>
    <col min="6924" max="6925" width="9.1796875" style="820" bestFit="1" customWidth="1"/>
    <col min="6926" max="7168" width="8.81640625" style="820"/>
    <col min="7169" max="7169" width="33" style="820" customWidth="1"/>
    <col min="7170" max="7170" width="11" style="820" customWidth="1"/>
    <col min="7171" max="7171" width="9.26953125" style="820" bestFit="1" customWidth="1"/>
    <col min="7172" max="7172" width="10.7265625" style="820" customWidth="1"/>
    <col min="7173" max="7173" width="12.54296875" style="820" customWidth="1"/>
    <col min="7174" max="7174" width="18.1796875" style="820" bestFit="1" customWidth="1"/>
    <col min="7175" max="7175" width="10.453125" style="820" customWidth="1"/>
    <col min="7176" max="7176" width="16.453125" style="820" bestFit="1" customWidth="1"/>
    <col min="7177" max="7177" width="14.26953125" style="820" bestFit="1" customWidth="1"/>
    <col min="7178" max="7178" width="20" style="820" customWidth="1"/>
    <col min="7179" max="7179" width="1" style="820" customWidth="1"/>
    <col min="7180" max="7181" width="9.1796875" style="820" bestFit="1" customWidth="1"/>
    <col min="7182" max="7424" width="8.81640625" style="820"/>
    <col min="7425" max="7425" width="33" style="820" customWidth="1"/>
    <col min="7426" max="7426" width="11" style="820" customWidth="1"/>
    <col min="7427" max="7427" width="9.26953125" style="820" bestFit="1" customWidth="1"/>
    <col min="7428" max="7428" width="10.7265625" style="820" customWidth="1"/>
    <col min="7429" max="7429" width="12.54296875" style="820" customWidth="1"/>
    <col min="7430" max="7430" width="18.1796875" style="820" bestFit="1" customWidth="1"/>
    <col min="7431" max="7431" width="10.453125" style="820" customWidth="1"/>
    <col min="7432" max="7432" width="16.453125" style="820" bestFit="1" customWidth="1"/>
    <col min="7433" max="7433" width="14.26953125" style="820" bestFit="1" customWidth="1"/>
    <col min="7434" max="7434" width="20" style="820" customWidth="1"/>
    <col min="7435" max="7435" width="1" style="820" customWidth="1"/>
    <col min="7436" max="7437" width="9.1796875" style="820" bestFit="1" customWidth="1"/>
    <col min="7438" max="7680" width="8.81640625" style="820"/>
    <col min="7681" max="7681" width="33" style="820" customWidth="1"/>
    <col min="7682" max="7682" width="11" style="820" customWidth="1"/>
    <col min="7683" max="7683" width="9.26953125" style="820" bestFit="1" customWidth="1"/>
    <col min="7684" max="7684" width="10.7265625" style="820" customWidth="1"/>
    <col min="7685" max="7685" width="12.54296875" style="820" customWidth="1"/>
    <col min="7686" max="7686" width="18.1796875" style="820" bestFit="1" customWidth="1"/>
    <col min="7687" max="7687" width="10.453125" style="820" customWidth="1"/>
    <col min="7688" max="7688" width="16.453125" style="820" bestFit="1" customWidth="1"/>
    <col min="7689" max="7689" width="14.26953125" style="820" bestFit="1" customWidth="1"/>
    <col min="7690" max="7690" width="20" style="820" customWidth="1"/>
    <col min="7691" max="7691" width="1" style="820" customWidth="1"/>
    <col min="7692" max="7693" width="9.1796875" style="820" bestFit="1" customWidth="1"/>
    <col min="7694" max="7936" width="8.81640625" style="820"/>
    <col min="7937" max="7937" width="33" style="820" customWidth="1"/>
    <col min="7938" max="7938" width="11" style="820" customWidth="1"/>
    <col min="7939" max="7939" width="9.26953125" style="820" bestFit="1" customWidth="1"/>
    <col min="7940" max="7940" width="10.7265625" style="820" customWidth="1"/>
    <col min="7941" max="7941" width="12.54296875" style="820" customWidth="1"/>
    <col min="7942" max="7942" width="18.1796875" style="820" bestFit="1" customWidth="1"/>
    <col min="7943" max="7943" width="10.453125" style="820" customWidth="1"/>
    <col min="7944" max="7944" width="16.453125" style="820" bestFit="1" customWidth="1"/>
    <col min="7945" max="7945" width="14.26953125" style="820" bestFit="1" customWidth="1"/>
    <col min="7946" max="7946" width="20" style="820" customWidth="1"/>
    <col min="7947" max="7947" width="1" style="820" customWidth="1"/>
    <col min="7948" max="7949" width="9.1796875" style="820" bestFit="1" customWidth="1"/>
    <col min="7950" max="8192" width="8.81640625" style="820"/>
    <col min="8193" max="8193" width="33" style="820" customWidth="1"/>
    <col min="8194" max="8194" width="11" style="820" customWidth="1"/>
    <col min="8195" max="8195" width="9.26953125" style="820" bestFit="1" customWidth="1"/>
    <col min="8196" max="8196" width="10.7265625" style="820" customWidth="1"/>
    <col min="8197" max="8197" width="12.54296875" style="820" customWidth="1"/>
    <col min="8198" max="8198" width="18.1796875" style="820" bestFit="1" customWidth="1"/>
    <col min="8199" max="8199" width="10.453125" style="820" customWidth="1"/>
    <col min="8200" max="8200" width="16.453125" style="820" bestFit="1" customWidth="1"/>
    <col min="8201" max="8201" width="14.26953125" style="820" bestFit="1" customWidth="1"/>
    <col min="8202" max="8202" width="20" style="820" customWidth="1"/>
    <col min="8203" max="8203" width="1" style="820" customWidth="1"/>
    <col min="8204" max="8205" width="9.1796875" style="820" bestFit="1" customWidth="1"/>
    <col min="8206" max="8448" width="8.81640625" style="820"/>
    <col min="8449" max="8449" width="33" style="820" customWidth="1"/>
    <col min="8450" max="8450" width="11" style="820" customWidth="1"/>
    <col min="8451" max="8451" width="9.26953125" style="820" bestFit="1" customWidth="1"/>
    <col min="8452" max="8452" width="10.7265625" style="820" customWidth="1"/>
    <col min="8453" max="8453" width="12.54296875" style="820" customWidth="1"/>
    <col min="8454" max="8454" width="18.1796875" style="820" bestFit="1" customWidth="1"/>
    <col min="8455" max="8455" width="10.453125" style="820" customWidth="1"/>
    <col min="8456" max="8456" width="16.453125" style="820" bestFit="1" customWidth="1"/>
    <col min="8457" max="8457" width="14.26953125" style="820" bestFit="1" customWidth="1"/>
    <col min="8458" max="8458" width="20" style="820" customWidth="1"/>
    <col min="8459" max="8459" width="1" style="820" customWidth="1"/>
    <col min="8460" max="8461" width="9.1796875" style="820" bestFit="1" customWidth="1"/>
    <col min="8462" max="8704" width="8.81640625" style="820"/>
    <col min="8705" max="8705" width="33" style="820" customWidth="1"/>
    <col min="8706" max="8706" width="11" style="820" customWidth="1"/>
    <col min="8707" max="8707" width="9.26953125" style="820" bestFit="1" customWidth="1"/>
    <col min="8708" max="8708" width="10.7265625" style="820" customWidth="1"/>
    <col min="8709" max="8709" width="12.54296875" style="820" customWidth="1"/>
    <col min="8710" max="8710" width="18.1796875" style="820" bestFit="1" customWidth="1"/>
    <col min="8711" max="8711" width="10.453125" style="820" customWidth="1"/>
    <col min="8712" max="8712" width="16.453125" style="820" bestFit="1" customWidth="1"/>
    <col min="8713" max="8713" width="14.26953125" style="820" bestFit="1" customWidth="1"/>
    <col min="8714" max="8714" width="20" style="820" customWidth="1"/>
    <col min="8715" max="8715" width="1" style="820" customWidth="1"/>
    <col min="8716" max="8717" width="9.1796875" style="820" bestFit="1" customWidth="1"/>
    <col min="8718" max="8960" width="8.81640625" style="820"/>
    <col min="8961" max="8961" width="33" style="820" customWidth="1"/>
    <col min="8962" max="8962" width="11" style="820" customWidth="1"/>
    <col min="8963" max="8963" width="9.26953125" style="820" bestFit="1" customWidth="1"/>
    <col min="8964" max="8964" width="10.7265625" style="820" customWidth="1"/>
    <col min="8965" max="8965" width="12.54296875" style="820" customWidth="1"/>
    <col min="8966" max="8966" width="18.1796875" style="820" bestFit="1" customWidth="1"/>
    <col min="8967" max="8967" width="10.453125" style="820" customWidth="1"/>
    <col min="8968" max="8968" width="16.453125" style="820" bestFit="1" customWidth="1"/>
    <col min="8969" max="8969" width="14.26953125" style="820" bestFit="1" customWidth="1"/>
    <col min="8970" max="8970" width="20" style="820" customWidth="1"/>
    <col min="8971" max="8971" width="1" style="820" customWidth="1"/>
    <col min="8972" max="8973" width="9.1796875" style="820" bestFit="1" customWidth="1"/>
    <col min="8974" max="9216" width="8.81640625" style="820"/>
    <col min="9217" max="9217" width="33" style="820" customWidth="1"/>
    <col min="9218" max="9218" width="11" style="820" customWidth="1"/>
    <col min="9219" max="9219" width="9.26953125" style="820" bestFit="1" customWidth="1"/>
    <col min="9220" max="9220" width="10.7265625" style="820" customWidth="1"/>
    <col min="9221" max="9221" width="12.54296875" style="820" customWidth="1"/>
    <col min="9222" max="9222" width="18.1796875" style="820" bestFit="1" customWidth="1"/>
    <col min="9223" max="9223" width="10.453125" style="820" customWidth="1"/>
    <col min="9224" max="9224" width="16.453125" style="820" bestFit="1" customWidth="1"/>
    <col min="9225" max="9225" width="14.26953125" style="820" bestFit="1" customWidth="1"/>
    <col min="9226" max="9226" width="20" style="820" customWidth="1"/>
    <col min="9227" max="9227" width="1" style="820" customWidth="1"/>
    <col min="9228" max="9229" width="9.1796875" style="820" bestFit="1" customWidth="1"/>
    <col min="9230" max="9472" width="8.81640625" style="820"/>
    <col min="9473" max="9473" width="33" style="820" customWidth="1"/>
    <col min="9474" max="9474" width="11" style="820" customWidth="1"/>
    <col min="9475" max="9475" width="9.26953125" style="820" bestFit="1" customWidth="1"/>
    <col min="9476" max="9476" width="10.7265625" style="820" customWidth="1"/>
    <col min="9477" max="9477" width="12.54296875" style="820" customWidth="1"/>
    <col min="9478" max="9478" width="18.1796875" style="820" bestFit="1" customWidth="1"/>
    <col min="9479" max="9479" width="10.453125" style="820" customWidth="1"/>
    <col min="9480" max="9480" width="16.453125" style="820" bestFit="1" customWidth="1"/>
    <col min="9481" max="9481" width="14.26953125" style="820" bestFit="1" customWidth="1"/>
    <col min="9482" max="9482" width="20" style="820" customWidth="1"/>
    <col min="9483" max="9483" width="1" style="820" customWidth="1"/>
    <col min="9484" max="9485" width="9.1796875" style="820" bestFit="1" customWidth="1"/>
    <col min="9486" max="9728" width="8.81640625" style="820"/>
    <col min="9729" max="9729" width="33" style="820" customWidth="1"/>
    <col min="9730" max="9730" width="11" style="820" customWidth="1"/>
    <col min="9731" max="9731" width="9.26953125" style="820" bestFit="1" customWidth="1"/>
    <col min="9732" max="9732" width="10.7265625" style="820" customWidth="1"/>
    <col min="9733" max="9733" width="12.54296875" style="820" customWidth="1"/>
    <col min="9734" max="9734" width="18.1796875" style="820" bestFit="1" customWidth="1"/>
    <col min="9735" max="9735" width="10.453125" style="820" customWidth="1"/>
    <col min="9736" max="9736" width="16.453125" style="820" bestFit="1" customWidth="1"/>
    <col min="9737" max="9737" width="14.26953125" style="820" bestFit="1" customWidth="1"/>
    <col min="9738" max="9738" width="20" style="820" customWidth="1"/>
    <col min="9739" max="9739" width="1" style="820" customWidth="1"/>
    <col min="9740" max="9741" width="9.1796875" style="820" bestFit="1" customWidth="1"/>
    <col min="9742" max="9984" width="8.81640625" style="820"/>
    <col min="9985" max="9985" width="33" style="820" customWidth="1"/>
    <col min="9986" max="9986" width="11" style="820" customWidth="1"/>
    <col min="9987" max="9987" width="9.26953125" style="820" bestFit="1" customWidth="1"/>
    <col min="9988" max="9988" width="10.7265625" style="820" customWidth="1"/>
    <col min="9989" max="9989" width="12.54296875" style="820" customWidth="1"/>
    <col min="9990" max="9990" width="18.1796875" style="820" bestFit="1" customWidth="1"/>
    <col min="9991" max="9991" width="10.453125" style="820" customWidth="1"/>
    <col min="9992" max="9992" width="16.453125" style="820" bestFit="1" customWidth="1"/>
    <col min="9993" max="9993" width="14.26953125" style="820" bestFit="1" customWidth="1"/>
    <col min="9994" max="9994" width="20" style="820" customWidth="1"/>
    <col min="9995" max="9995" width="1" style="820" customWidth="1"/>
    <col min="9996" max="9997" width="9.1796875" style="820" bestFit="1" customWidth="1"/>
    <col min="9998" max="10240" width="8.81640625" style="820"/>
    <col min="10241" max="10241" width="33" style="820" customWidth="1"/>
    <col min="10242" max="10242" width="11" style="820" customWidth="1"/>
    <col min="10243" max="10243" width="9.26953125" style="820" bestFit="1" customWidth="1"/>
    <col min="10244" max="10244" width="10.7265625" style="820" customWidth="1"/>
    <col min="10245" max="10245" width="12.54296875" style="820" customWidth="1"/>
    <col min="10246" max="10246" width="18.1796875" style="820" bestFit="1" customWidth="1"/>
    <col min="10247" max="10247" width="10.453125" style="820" customWidth="1"/>
    <col min="10248" max="10248" width="16.453125" style="820" bestFit="1" customWidth="1"/>
    <col min="10249" max="10249" width="14.26953125" style="820" bestFit="1" customWidth="1"/>
    <col min="10250" max="10250" width="20" style="820" customWidth="1"/>
    <col min="10251" max="10251" width="1" style="820" customWidth="1"/>
    <col min="10252" max="10253" width="9.1796875" style="820" bestFit="1" customWidth="1"/>
    <col min="10254" max="10496" width="8.81640625" style="820"/>
    <col min="10497" max="10497" width="33" style="820" customWidth="1"/>
    <col min="10498" max="10498" width="11" style="820" customWidth="1"/>
    <col min="10499" max="10499" width="9.26953125" style="820" bestFit="1" customWidth="1"/>
    <col min="10500" max="10500" width="10.7265625" style="820" customWidth="1"/>
    <col min="10501" max="10501" width="12.54296875" style="820" customWidth="1"/>
    <col min="10502" max="10502" width="18.1796875" style="820" bestFit="1" customWidth="1"/>
    <col min="10503" max="10503" width="10.453125" style="820" customWidth="1"/>
    <col min="10504" max="10504" width="16.453125" style="820" bestFit="1" customWidth="1"/>
    <col min="10505" max="10505" width="14.26953125" style="820" bestFit="1" customWidth="1"/>
    <col min="10506" max="10506" width="20" style="820" customWidth="1"/>
    <col min="10507" max="10507" width="1" style="820" customWidth="1"/>
    <col min="10508" max="10509" width="9.1796875" style="820" bestFit="1" customWidth="1"/>
    <col min="10510" max="10752" width="8.81640625" style="820"/>
    <col min="10753" max="10753" width="33" style="820" customWidth="1"/>
    <col min="10754" max="10754" width="11" style="820" customWidth="1"/>
    <col min="10755" max="10755" width="9.26953125" style="820" bestFit="1" customWidth="1"/>
    <col min="10756" max="10756" width="10.7265625" style="820" customWidth="1"/>
    <col min="10757" max="10757" width="12.54296875" style="820" customWidth="1"/>
    <col min="10758" max="10758" width="18.1796875" style="820" bestFit="1" customWidth="1"/>
    <col min="10759" max="10759" width="10.453125" style="820" customWidth="1"/>
    <col min="10760" max="10760" width="16.453125" style="820" bestFit="1" customWidth="1"/>
    <col min="10761" max="10761" width="14.26953125" style="820" bestFit="1" customWidth="1"/>
    <col min="10762" max="10762" width="20" style="820" customWidth="1"/>
    <col min="10763" max="10763" width="1" style="820" customWidth="1"/>
    <col min="10764" max="10765" width="9.1796875" style="820" bestFit="1" customWidth="1"/>
    <col min="10766" max="11008" width="8.81640625" style="820"/>
    <col min="11009" max="11009" width="33" style="820" customWidth="1"/>
    <col min="11010" max="11010" width="11" style="820" customWidth="1"/>
    <col min="11011" max="11011" width="9.26953125" style="820" bestFit="1" customWidth="1"/>
    <col min="11012" max="11012" width="10.7265625" style="820" customWidth="1"/>
    <col min="11013" max="11013" width="12.54296875" style="820" customWidth="1"/>
    <col min="11014" max="11014" width="18.1796875" style="820" bestFit="1" customWidth="1"/>
    <col min="11015" max="11015" width="10.453125" style="820" customWidth="1"/>
    <col min="11016" max="11016" width="16.453125" style="820" bestFit="1" customWidth="1"/>
    <col min="11017" max="11017" width="14.26953125" style="820" bestFit="1" customWidth="1"/>
    <col min="11018" max="11018" width="20" style="820" customWidth="1"/>
    <col min="11019" max="11019" width="1" style="820" customWidth="1"/>
    <col min="11020" max="11021" width="9.1796875" style="820" bestFit="1" customWidth="1"/>
    <col min="11022" max="11264" width="8.81640625" style="820"/>
    <col min="11265" max="11265" width="33" style="820" customWidth="1"/>
    <col min="11266" max="11266" width="11" style="820" customWidth="1"/>
    <col min="11267" max="11267" width="9.26953125" style="820" bestFit="1" customWidth="1"/>
    <col min="11268" max="11268" width="10.7265625" style="820" customWidth="1"/>
    <col min="11269" max="11269" width="12.54296875" style="820" customWidth="1"/>
    <col min="11270" max="11270" width="18.1796875" style="820" bestFit="1" customWidth="1"/>
    <col min="11271" max="11271" width="10.453125" style="820" customWidth="1"/>
    <col min="11272" max="11272" width="16.453125" style="820" bestFit="1" customWidth="1"/>
    <col min="11273" max="11273" width="14.26953125" style="820" bestFit="1" customWidth="1"/>
    <col min="11274" max="11274" width="20" style="820" customWidth="1"/>
    <col min="11275" max="11275" width="1" style="820" customWidth="1"/>
    <col min="11276" max="11277" width="9.1796875" style="820" bestFit="1" customWidth="1"/>
    <col min="11278" max="11520" width="8.81640625" style="820"/>
    <col min="11521" max="11521" width="33" style="820" customWidth="1"/>
    <col min="11522" max="11522" width="11" style="820" customWidth="1"/>
    <col min="11523" max="11523" width="9.26953125" style="820" bestFit="1" customWidth="1"/>
    <col min="11524" max="11524" width="10.7265625" style="820" customWidth="1"/>
    <col min="11525" max="11525" width="12.54296875" style="820" customWidth="1"/>
    <col min="11526" max="11526" width="18.1796875" style="820" bestFit="1" customWidth="1"/>
    <col min="11527" max="11527" width="10.453125" style="820" customWidth="1"/>
    <col min="11528" max="11528" width="16.453125" style="820" bestFit="1" customWidth="1"/>
    <col min="11529" max="11529" width="14.26953125" style="820" bestFit="1" customWidth="1"/>
    <col min="11530" max="11530" width="20" style="820" customWidth="1"/>
    <col min="11531" max="11531" width="1" style="820" customWidth="1"/>
    <col min="11532" max="11533" width="9.1796875" style="820" bestFit="1" customWidth="1"/>
    <col min="11534" max="11776" width="8.81640625" style="820"/>
    <col min="11777" max="11777" width="33" style="820" customWidth="1"/>
    <col min="11778" max="11778" width="11" style="820" customWidth="1"/>
    <col min="11779" max="11779" width="9.26953125" style="820" bestFit="1" customWidth="1"/>
    <col min="11780" max="11780" width="10.7265625" style="820" customWidth="1"/>
    <col min="11781" max="11781" width="12.54296875" style="820" customWidth="1"/>
    <col min="11782" max="11782" width="18.1796875" style="820" bestFit="1" customWidth="1"/>
    <col min="11783" max="11783" width="10.453125" style="820" customWidth="1"/>
    <col min="11784" max="11784" width="16.453125" style="820" bestFit="1" customWidth="1"/>
    <col min="11785" max="11785" width="14.26953125" style="820" bestFit="1" customWidth="1"/>
    <col min="11786" max="11786" width="20" style="820" customWidth="1"/>
    <col min="11787" max="11787" width="1" style="820" customWidth="1"/>
    <col min="11788" max="11789" width="9.1796875" style="820" bestFit="1" customWidth="1"/>
    <col min="11790" max="12032" width="8.81640625" style="820"/>
    <col min="12033" max="12033" width="33" style="820" customWidth="1"/>
    <col min="12034" max="12034" width="11" style="820" customWidth="1"/>
    <col min="12035" max="12035" width="9.26953125" style="820" bestFit="1" customWidth="1"/>
    <col min="12036" max="12036" width="10.7265625" style="820" customWidth="1"/>
    <col min="12037" max="12037" width="12.54296875" style="820" customWidth="1"/>
    <col min="12038" max="12038" width="18.1796875" style="820" bestFit="1" customWidth="1"/>
    <col min="12039" max="12039" width="10.453125" style="820" customWidth="1"/>
    <col min="12040" max="12040" width="16.453125" style="820" bestFit="1" customWidth="1"/>
    <col min="12041" max="12041" width="14.26953125" style="820" bestFit="1" customWidth="1"/>
    <col min="12042" max="12042" width="20" style="820" customWidth="1"/>
    <col min="12043" max="12043" width="1" style="820" customWidth="1"/>
    <col min="12044" max="12045" width="9.1796875" style="820" bestFit="1" customWidth="1"/>
    <col min="12046" max="12288" width="8.81640625" style="820"/>
    <col min="12289" max="12289" width="33" style="820" customWidth="1"/>
    <col min="12290" max="12290" width="11" style="820" customWidth="1"/>
    <col min="12291" max="12291" width="9.26953125" style="820" bestFit="1" customWidth="1"/>
    <col min="12292" max="12292" width="10.7265625" style="820" customWidth="1"/>
    <col min="12293" max="12293" width="12.54296875" style="820" customWidth="1"/>
    <col min="12294" max="12294" width="18.1796875" style="820" bestFit="1" customWidth="1"/>
    <col min="12295" max="12295" width="10.453125" style="820" customWidth="1"/>
    <col min="12296" max="12296" width="16.453125" style="820" bestFit="1" customWidth="1"/>
    <col min="12297" max="12297" width="14.26953125" style="820" bestFit="1" customWidth="1"/>
    <col min="12298" max="12298" width="20" style="820" customWidth="1"/>
    <col min="12299" max="12299" width="1" style="820" customWidth="1"/>
    <col min="12300" max="12301" width="9.1796875" style="820" bestFit="1" customWidth="1"/>
    <col min="12302" max="12544" width="8.81640625" style="820"/>
    <col min="12545" max="12545" width="33" style="820" customWidth="1"/>
    <col min="12546" max="12546" width="11" style="820" customWidth="1"/>
    <col min="12547" max="12547" width="9.26953125" style="820" bestFit="1" customWidth="1"/>
    <col min="12548" max="12548" width="10.7265625" style="820" customWidth="1"/>
    <col min="12549" max="12549" width="12.54296875" style="820" customWidth="1"/>
    <col min="12550" max="12550" width="18.1796875" style="820" bestFit="1" customWidth="1"/>
    <col min="12551" max="12551" width="10.453125" style="820" customWidth="1"/>
    <col min="12552" max="12552" width="16.453125" style="820" bestFit="1" customWidth="1"/>
    <col min="12553" max="12553" width="14.26953125" style="820" bestFit="1" customWidth="1"/>
    <col min="12554" max="12554" width="20" style="820" customWidth="1"/>
    <col min="12555" max="12555" width="1" style="820" customWidth="1"/>
    <col min="12556" max="12557" width="9.1796875" style="820" bestFit="1" customWidth="1"/>
    <col min="12558" max="12800" width="8.81640625" style="820"/>
    <col min="12801" max="12801" width="33" style="820" customWidth="1"/>
    <col min="12802" max="12802" width="11" style="820" customWidth="1"/>
    <col min="12803" max="12803" width="9.26953125" style="820" bestFit="1" customWidth="1"/>
    <col min="12804" max="12804" width="10.7265625" style="820" customWidth="1"/>
    <col min="12805" max="12805" width="12.54296875" style="820" customWidth="1"/>
    <col min="12806" max="12806" width="18.1796875" style="820" bestFit="1" customWidth="1"/>
    <col min="12807" max="12807" width="10.453125" style="820" customWidth="1"/>
    <col min="12808" max="12808" width="16.453125" style="820" bestFit="1" customWidth="1"/>
    <col min="12809" max="12809" width="14.26953125" style="820" bestFit="1" customWidth="1"/>
    <col min="12810" max="12810" width="20" style="820" customWidth="1"/>
    <col min="12811" max="12811" width="1" style="820" customWidth="1"/>
    <col min="12812" max="12813" width="9.1796875" style="820" bestFit="1" customWidth="1"/>
    <col min="12814" max="13056" width="8.81640625" style="820"/>
    <col min="13057" max="13057" width="33" style="820" customWidth="1"/>
    <col min="13058" max="13058" width="11" style="820" customWidth="1"/>
    <col min="13059" max="13059" width="9.26953125" style="820" bestFit="1" customWidth="1"/>
    <col min="13060" max="13060" width="10.7265625" style="820" customWidth="1"/>
    <col min="13061" max="13061" width="12.54296875" style="820" customWidth="1"/>
    <col min="13062" max="13062" width="18.1796875" style="820" bestFit="1" customWidth="1"/>
    <col min="13063" max="13063" width="10.453125" style="820" customWidth="1"/>
    <col min="13064" max="13064" width="16.453125" style="820" bestFit="1" customWidth="1"/>
    <col min="13065" max="13065" width="14.26953125" style="820" bestFit="1" customWidth="1"/>
    <col min="13066" max="13066" width="20" style="820" customWidth="1"/>
    <col min="13067" max="13067" width="1" style="820" customWidth="1"/>
    <col min="13068" max="13069" width="9.1796875" style="820" bestFit="1" customWidth="1"/>
    <col min="13070" max="13312" width="8.81640625" style="820"/>
    <col min="13313" max="13313" width="33" style="820" customWidth="1"/>
    <col min="13314" max="13314" width="11" style="820" customWidth="1"/>
    <col min="13315" max="13315" width="9.26953125" style="820" bestFit="1" customWidth="1"/>
    <col min="13316" max="13316" width="10.7265625" style="820" customWidth="1"/>
    <col min="13317" max="13317" width="12.54296875" style="820" customWidth="1"/>
    <col min="13318" max="13318" width="18.1796875" style="820" bestFit="1" customWidth="1"/>
    <col min="13319" max="13319" width="10.453125" style="820" customWidth="1"/>
    <col min="13320" max="13320" width="16.453125" style="820" bestFit="1" customWidth="1"/>
    <col min="13321" max="13321" width="14.26953125" style="820" bestFit="1" customWidth="1"/>
    <col min="13322" max="13322" width="20" style="820" customWidth="1"/>
    <col min="13323" max="13323" width="1" style="820" customWidth="1"/>
    <col min="13324" max="13325" width="9.1796875" style="820" bestFit="1" customWidth="1"/>
    <col min="13326" max="13568" width="8.81640625" style="820"/>
    <col min="13569" max="13569" width="33" style="820" customWidth="1"/>
    <col min="13570" max="13570" width="11" style="820" customWidth="1"/>
    <col min="13571" max="13571" width="9.26953125" style="820" bestFit="1" customWidth="1"/>
    <col min="13572" max="13572" width="10.7265625" style="820" customWidth="1"/>
    <col min="13573" max="13573" width="12.54296875" style="820" customWidth="1"/>
    <col min="13574" max="13574" width="18.1796875" style="820" bestFit="1" customWidth="1"/>
    <col min="13575" max="13575" width="10.453125" style="820" customWidth="1"/>
    <col min="13576" max="13576" width="16.453125" style="820" bestFit="1" customWidth="1"/>
    <col min="13577" max="13577" width="14.26953125" style="820" bestFit="1" customWidth="1"/>
    <col min="13578" max="13578" width="20" style="820" customWidth="1"/>
    <col min="13579" max="13579" width="1" style="820" customWidth="1"/>
    <col min="13580" max="13581" width="9.1796875" style="820" bestFit="1" customWidth="1"/>
    <col min="13582" max="13824" width="8.81640625" style="820"/>
    <col min="13825" max="13825" width="33" style="820" customWidth="1"/>
    <col min="13826" max="13826" width="11" style="820" customWidth="1"/>
    <col min="13827" max="13827" width="9.26953125" style="820" bestFit="1" customWidth="1"/>
    <col min="13828" max="13828" width="10.7265625" style="820" customWidth="1"/>
    <col min="13829" max="13829" width="12.54296875" style="820" customWidth="1"/>
    <col min="13830" max="13830" width="18.1796875" style="820" bestFit="1" customWidth="1"/>
    <col min="13831" max="13831" width="10.453125" style="820" customWidth="1"/>
    <col min="13832" max="13832" width="16.453125" style="820" bestFit="1" customWidth="1"/>
    <col min="13833" max="13833" width="14.26953125" style="820" bestFit="1" customWidth="1"/>
    <col min="13834" max="13834" width="20" style="820" customWidth="1"/>
    <col min="13835" max="13835" width="1" style="820" customWidth="1"/>
    <col min="13836" max="13837" width="9.1796875" style="820" bestFit="1" customWidth="1"/>
    <col min="13838" max="14080" width="8.81640625" style="820"/>
    <col min="14081" max="14081" width="33" style="820" customWidth="1"/>
    <col min="14082" max="14082" width="11" style="820" customWidth="1"/>
    <col min="14083" max="14083" width="9.26953125" style="820" bestFit="1" customWidth="1"/>
    <col min="14084" max="14084" width="10.7265625" style="820" customWidth="1"/>
    <col min="14085" max="14085" width="12.54296875" style="820" customWidth="1"/>
    <col min="14086" max="14086" width="18.1796875" style="820" bestFit="1" customWidth="1"/>
    <col min="14087" max="14087" width="10.453125" style="820" customWidth="1"/>
    <col min="14088" max="14088" width="16.453125" style="820" bestFit="1" customWidth="1"/>
    <col min="14089" max="14089" width="14.26953125" style="820" bestFit="1" customWidth="1"/>
    <col min="14090" max="14090" width="20" style="820" customWidth="1"/>
    <col min="14091" max="14091" width="1" style="820" customWidth="1"/>
    <col min="14092" max="14093" width="9.1796875" style="820" bestFit="1" customWidth="1"/>
    <col min="14094" max="14336" width="8.81640625" style="820"/>
    <col min="14337" max="14337" width="33" style="820" customWidth="1"/>
    <col min="14338" max="14338" width="11" style="820" customWidth="1"/>
    <col min="14339" max="14339" width="9.26953125" style="820" bestFit="1" customWidth="1"/>
    <col min="14340" max="14340" width="10.7265625" style="820" customWidth="1"/>
    <col min="14341" max="14341" width="12.54296875" style="820" customWidth="1"/>
    <col min="14342" max="14342" width="18.1796875" style="820" bestFit="1" customWidth="1"/>
    <col min="14343" max="14343" width="10.453125" style="820" customWidth="1"/>
    <col min="14344" max="14344" width="16.453125" style="820" bestFit="1" customWidth="1"/>
    <col min="14345" max="14345" width="14.26953125" style="820" bestFit="1" customWidth="1"/>
    <col min="14346" max="14346" width="20" style="820" customWidth="1"/>
    <col min="14347" max="14347" width="1" style="820" customWidth="1"/>
    <col min="14348" max="14349" width="9.1796875" style="820" bestFit="1" customWidth="1"/>
    <col min="14350" max="14592" width="8.81640625" style="820"/>
    <col min="14593" max="14593" width="33" style="820" customWidth="1"/>
    <col min="14594" max="14594" width="11" style="820" customWidth="1"/>
    <col min="14595" max="14595" width="9.26953125" style="820" bestFit="1" customWidth="1"/>
    <col min="14596" max="14596" width="10.7265625" style="820" customWidth="1"/>
    <col min="14597" max="14597" width="12.54296875" style="820" customWidth="1"/>
    <col min="14598" max="14598" width="18.1796875" style="820" bestFit="1" customWidth="1"/>
    <col min="14599" max="14599" width="10.453125" style="820" customWidth="1"/>
    <col min="14600" max="14600" width="16.453125" style="820" bestFit="1" customWidth="1"/>
    <col min="14601" max="14601" width="14.26953125" style="820" bestFit="1" customWidth="1"/>
    <col min="14602" max="14602" width="20" style="820" customWidth="1"/>
    <col min="14603" max="14603" width="1" style="820" customWidth="1"/>
    <col min="14604" max="14605" width="9.1796875" style="820" bestFit="1" customWidth="1"/>
    <col min="14606" max="14848" width="8.81640625" style="820"/>
    <col min="14849" max="14849" width="33" style="820" customWidth="1"/>
    <col min="14850" max="14850" width="11" style="820" customWidth="1"/>
    <col min="14851" max="14851" width="9.26953125" style="820" bestFit="1" customWidth="1"/>
    <col min="14852" max="14852" width="10.7265625" style="820" customWidth="1"/>
    <col min="14853" max="14853" width="12.54296875" style="820" customWidth="1"/>
    <col min="14854" max="14854" width="18.1796875" style="820" bestFit="1" customWidth="1"/>
    <col min="14855" max="14855" width="10.453125" style="820" customWidth="1"/>
    <col min="14856" max="14856" width="16.453125" style="820" bestFit="1" customWidth="1"/>
    <col min="14857" max="14857" width="14.26953125" style="820" bestFit="1" customWidth="1"/>
    <col min="14858" max="14858" width="20" style="820" customWidth="1"/>
    <col min="14859" max="14859" width="1" style="820" customWidth="1"/>
    <col min="14860" max="14861" width="9.1796875" style="820" bestFit="1" customWidth="1"/>
    <col min="14862" max="15104" width="8.81640625" style="820"/>
    <col min="15105" max="15105" width="33" style="820" customWidth="1"/>
    <col min="15106" max="15106" width="11" style="820" customWidth="1"/>
    <col min="15107" max="15107" width="9.26953125" style="820" bestFit="1" customWidth="1"/>
    <col min="15108" max="15108" width="10.7265625" style="820" customWidth="1"/>
    <col min="15109" max="15109" width="12.54296875" style="820" customWidth="1"/>
    <col min="15110" max="15110" width="18.1796875" style="820" bestFit="1" customWidth="1"/>
    <col min="15111" max="15111" width="10.453125" style="820" customWidth="1"/>
    <col min="15112" max="15112" width="16.453125" style="820" bestFit="1" customWidth="1"/>
    <col min="15113" max="15113" width="14.26953125" style="820" bestFit="1" customWidth="1"/>
    <col min="15114" max="15114" width="20" style="820" customWidth="1"/>
    <col min="15115" max="15115" width="1" style="820" customWidth="1"/>
    <col min="15116" max="15117" width="9.1796875" style="820" bestFit="1" customWidth="1"/>
    <col min="15118" max="15360" width="8.81640625" style="820"/>
    <col min="15361" max="15361" width="33" style="820" customWidth="1"/>
    <col min="15362" max="15362" width="11" style="820" customWidth="1"/>
    <col min="15363" max="15363" width="9.26953125" style="820" bestFit="1" customWidth="1"/>
    <col min="15364" max="15364" width="10.7265625" style="820" customWidth="1"/>
    <col min="15365" max="15365" width="12.54296875" style="820" customWidth="1"/>
    <col min="15366" max="15366" width="18.1796875" style="820" bestFit="1" customWidth="1"/>
    <col min="15367" max="15367" width="10.453125" style="820" customWidth="1"/>
    <col min="15368" max="15368" width="16.453125" style="820" bestFit="1" customWidth="1"/>
    <col min="15369" max="15369" width="14.26953125" style="820" bestFit="1" customWidth="1"/>
    <col min="15370" max="15370" width="20" style="820" customWidth="1"/>
    <col min="15371" max="15371" width="1" style="820" customWidth="1"/>
    <col min="15372" max="15373" width="9.1796875" style="820" bestFit="1" customWidth="1"/>
    <col min="15374" max="15616" width="8.81640625" style="820"/>
    <col min="15617" max="15617" width="33" style="820" customWidth="1"/>
    <col min="15618" max="15618" width="11" style="820" customWidth="1"/>
    <col min="15619" max="15619" width="9.26953125" style="820" bestFit="1" customWidth="1"/>
    <col min="15620" max="15620" width="10.7265625" style="820" customWidth="1"/>
    <col min="15621" max="15621" width="12.54296875" style="820" customWidth="1"/>
    <col min="15622" max="15622" width="18.1796875" style="820" bestFit="1" customWidth="1"/>
    <col min="15623" max="15623" width="10.453125" style="820" customWidth="1"/>
    <col min="15624" max="15624" width="16.453125" style="820" bestFit="1" customWidth="1"/>
    <col min="15625" max="15625" width="14.26953125" style="820" bestFit="1" customWidth="1"/>
    <col min="15626" max="15626" width="20" style="820" customWidth="1"/>
    <col min="15627" max="15627" width="1" style="820" customWidth="1"/>
    <col min="15628" max="15629" width="9.1796875" style="820" bestFit="1" customWidth="1"/>
    <col min="15630" max="15872" width="8.81640625" style="820"/>
    <col min="15873" max="15873" width="33" style="820" customWidth="1"/>
    <col min="15874" max="15874" width="11" style="820" customWidth="1"/>
    <col min="15875" max="15875" width="9.26953125" style="820" bestFit="1" customWidth="1"/>
    <col min="15876" max="15876" width="10.7265625" style="820" customWidth="1"/>
    <col min="15877" max="15877" width="12.54296875" style="820" customWidth="1"/>
    <col min="15878" max="15878" width="18.1796875" style="820" bestFit="1" customWidth="1"/>
    <col min="15879" max="15879" width="10.453125" style="820" customWidth="1"/>
    <col min="15880" max="15880" width="16.453125" style="820" bestFit="1" customWidth="1"/>
    <col min="15881" max="15881" width="14.26953125" style="820" bestFit="1" customWidth="1"/>
    <col min="15882" max="15882" width="20" style="820" customWidth="1"/>
    <col min="15883" max="15883" width="1" style="820" customWidth="1"/>
    <col min="15884" max="15885" width="9.1796875" style="820" bestFit="1" customWidth="1"/>
    <col min="15886" max="16128" width="8.81640625" style="820"/>
    <col min="16129" max="16129" width="33" style="820" customWidth="1"/>
    <col min="16130" max="16130" width="11" style="820" customWidth="1"/>
    <col min="16131" max="16131" width="9.26953125" style="820" bestFit="1" customWidth="1"/>
    <col min="16132" max="16132" width="10.7265625" style="820" customWidth="1"/>
    <col min="16133" max="16133" width="12.54296875" style="820" customWidth="1"/>
    <col min="16134" max="16134" width="18.1796875" style="820" bestFit="1" customWidth="1"/>
    <col min="16135" max="16135" width="10.453125" style="820" customWidth="1"/>
    <col min="16136" max="16136" width="16.453125" style="820" bestFit="1" customWidth="1"/>
    <col min="16137" max="16137" width="14.26953125" style="820" bestFit="1" customWidth="1"/>
    <col min="16138" max="16138" width="20" style="820" customWidth="1"/>
    <col min="16139" max="16139" width="1" style="820" customWidth="1"/>
    <col min="16140" max="16141" width="9.1796875" style="820" bestFit="1" customWidth="1"/>
    <col min="16142" max="16384" width="8.81640625" style="820"/>
  </cols>
  <sheetData>
    <row r="1" spans="1:23" ht="73.5" customHeight="1" x14ac:dyDescent="0.35">
      <c r="A1" s="1656" t="s">
        <v>1105</v>
      </c>
      <c r="B1" s="1657"/>
      <c r="C1" s="1657"/>
      <c r="D1" s="1657"/>
      <c r="E1" s="1657"/>
      <c r="F1" s="1657"/>
      <c r="G1" s="1657"/>
      <c r="H1" s="1657"/>
      <c r="I1" s="1657"/>
      <c r="J1" s="1657"/>
      <c r="K1" s="396"/>
    </row>
    <row r="2" spans="1:23" ht="17.5" x14ac:dyDescent="0.35">
      <c r="A2" s="398"/>
      <c r="B2" s="399"/>
      <c r="C2" s="399"/>
      <c r="D2" s="399"/>
      <c r="E2" s="399"/>
      <c r="F2" s="399"/>
      <c r="G2" s="399"/>
      <c r="H2" s="399"/>
      <c r="I2" s="399"/>
      <c r="J2" s="399"/>
      <c r="K2" s="396"/>
    </row>
    <row r="3" spans="1:23" ht="15" x14ac:dyDescent="0.35">
      <c r="A3" s="1658" t="s">
        <v>1436</v>
      </c>
      <c r="B3" s="1655"/>
      <c r="C3" s="1655"/>
      <c r="D3" s="1655"/>
      <c r="E3" s="1655"/>
      <c r="F3" s="1655"/>
      <c r="G3" s="1655"/>
      <c r="H3" s="1655"/>
      <c r="I3" s="1655"/>
      <c r="J3" s="1655"/>
      <c r="K3" s="400"/>
    </row>
    <row r="4" spans="1:23" ht="15" x14ac:dyDescent="0.35">
      <c r="A4" s="1658" t="s">
        <v>1437</v>
      </c>
      <c r="B4" s="1655"/>
      <c r="C4" s="1655"/>
      <c r="D4" s="1655"/>
      <c r="E4" s="1655"/>
      <c r="F4" s="1655"/>
      <c r="G4" s="1655"/>
      <c r="H4" s="1655"/>
      <c r="I4" s="1655"/>
      <c r="J4" s="1655"/>
      <c r="K4" s="400"/>
    </row>
    <row r="5" spans="1:23" ht="15" x14ac:dyDescent="0.35">
      <c r="A5" s="1658" t="s">
        <v>1278</v>
      </c>
      <c r="B5" s="1655"/>
      <c r="C5" s="1655"/>
      <c r="D5" s="1655"/>
      <c r="E5" s="1655"/>
      <c r="F5" s="1655"/>
      <c r="G5" s="1655"/>
      <c r="H5" s="1655"/>
      <c r="I5" s="1655"/>
      <c r="J5" s="1655"/>
      <c r="K5" s="400"/>
    </row>
    <row r="6" spans="1:23" ht="15" x14ac:dyDescent="0.35">
      <c r="A6" s="1654" t="s">
        <v>1644</v>
      </c>
      <c r="B6" s="1655"/>
      <c r="C6" s="1655"/>
      <c r="D6" s="1655"/>
      <c r="E6" s="1655"/>
      <c r="F6" s="1655"/>
      <c r="G6" s="1655"/>
      <c r="H6" s="1655"/>
      <c r="I6" s="1655"/>
      <c r="J6" s="1655"/>
      <c r="K6" s="400"/>
    </row>
    <row r="7" spans="1:23" ht="37.5" customHeight="1" x14ac:dyDescent="0.35">
      <c r="A7" s="1741" t="s">
        <v>1438</v>
      </c>
      <c r="B7" s="1742"/>
      <c r="C7" s="1742"/>
      <c r="D7" s="1742"/>
      <c r="E7" s="1742"/>
      <c r="F7" s="1742"/>
      <c r="G7" s="1742"/>
      <c r="H7" s="1742"/>
      <c r="I7" s="1742"/>
      <c r="J7" s="1742"/>
      <c r="K7" s="1041"/>
    </row>
    <row r="8" spans="1:23" ht="18.75" customHeight="1" x14ac:dyDescent="0.35">
      <c r="A8" s="1042" t="s">
        <v>1355</v>
      </c>
      <c r="B8" s="1043"/>
      <c r="C8" s="1043"/>
      <c r="D8" s="1043"/>
      <c r="E8" s="1043"/>
      <c r="F8" s="1043"/>
      <c r="G8" s="1043"/>
      <c r="H8" s="1043"/>
      <c r="I8" s="1043"/>
      <c r="J8" s="1044"/>
      <c r="K8" s="1045"/>
    </row>
    <row r="9" spans="1:23" s="414" customFormat="1" ht="104" thickBot="1" x14ac:dyDescent="0.4">
      <c r="A9" s="1046" t="s">
        <v>1112</v>
      </c>
      <c r="B9" s="1047" t="s">
        <v>1201</v>
      </c>
      <c r="C9" s="1047" t="s">
        <v>1114</v>
      </c>
      <c r="D9" s="1048" t="s">
        <v>1115</v>
      </c>
      <c r="E9" s="1048" t="s">
        <v>1116</v>
      </c>
      <c r="F9" s="1049" t="s">
        <v>1117</v>
      </c>
      <c r="G9" s="1049" t="s">
        <v>1118</v>
      </c>
      <c r="H9" s="1048" t="s">
        <v>1119</v>
      </c>
      <c r="I9" s="1048" t="s">
        <v>1120</v>
      </c>
      <c r="J9" s="1048" t="s">
        <v>1121</v>
      </c>
      <c r="K9" s="1050"/>
      <c r="L9" s="1051"/>
      <c r="M9" s="1051"/>
      <c r="N9" s="1051"/>
      <c r="O9" s="1051"/>
      <c r="P9" s="1051"/>
      <c r="Q9" s="1051"/>
      <c r="R9" s="1051"/>
      <c r="S9" s="1051"/>
      <c r="T9" s="1051"/>
      <c r="U9" s="1051"/>
      <c r="V9" s="1051"/>
      <c r="W9" s="1051"/>
    </row>
    <row r="10" spans="1:23" ht="25.5" customHeight="1" x14ac:dyDescent="0.35">
      <c r="A10" s="1052" t="s">
        <v>1439</v>
      </c>
      <c r="B10" s="417"/>
      <c r="C10" s="417"/>
      <c r="D10" s="417"/>
      <c r="E10" s="417"/>
      <c r="F10" s="1053"/>
      <c r="G10" s="417"/>
      <c r="H10" s="417"/>
      <c r="I10" s="417"/>
      <c r="J10" s="1054"/>
      <c r="K10" s="1055"/>
    </row>
    <row r="11" spans="1:23" ht="15" customHeight="1" x14ac:dyDescent="0.35">
      <c r="A11" s="1056" t="s">
        <v>1440</v>
      </c>
      <c r="B11" s="1057">
        <v>424</v>
      </c>
      <c r="C11" s="1058" t="s">
        <v>1441</v>
      </c>
      <c r="D11" s="1057">
        <v>0.5</v>
      </c>
      <c r="E11" s="448">
        <f>B11*D11</f>
        <v>212</v>
      </c>
      <c r="F11" s="449" t="s">
        <v>1442</v>
      </c>
      <c r="G11" s="450">
        <v>24</v>
      </c>
      <c r="H11" s="448">
        <f>SUM(E11*G11)</f>
        <v>5088</v>
      </c>
      <c r="I11" s="446">
        <v>0</v>
      </c>
      <c r="J11" s="1059">
        <f>H11-I11</f>
        <v>5088</v>
      </c>
      <c r="K11" s="1060"/>
    </row>
    <row r="12" spans="1:23" ht="12.75" customHeight="1" x14ac:dyDescent="0.35">
      <c r="A12" s="1056" t="s">
        <v>1443</v>
      </c>
      <c r="B12" s="1057">
        <v>424</v>
      </c>
      <c r="C12" s="1058" t="s">
        <v>1441</v>
      </c>
      <c r="D12" s="1057">
        <v>0.5</v>
      </c>
      <c r="E12" s="448">
        <f>B12*D12</f>
        <v>212</v>
      </c>
      <c r="F12" s="449" t="s">
        <v>1442</v>
      </c>
      <c r="G12" s="450">
        <v>24</v>
      </c>
      <c r="H12" s="448">
        <f>SUM(E12*G12)</f>
        <v>5088</v>
      </c>
      <c r="I12" s="446">
        <v>0</v>
      </c>
      <c r="J12" s="1059">
        <f>H12-I12</f>
        <v>5088</v>
      </c>
      <c r="K12" s="1060"/>
    </row>
    <row r="13" spans="1:23" ht="12.75" customHeight="1" thickBot="1" x14ac:dyDescent="0.4">
      <c r="A13" s="1056" t="s">
        <v>1444</v>
      </c>
      <c r="B13" s="1061">
        <v>530</v>
      </c>
      <c r="C13" s="1058" t="s">
        <v>1441</v>
      </c>
      <c r="D13" s="522">
        <v>0.2</v>
      </c>
      <c r="E13" s="448">
        <f>SUM(B13*D13)</f>
        <v>106</v>
      </c>
      <c r="F13" s="449" t="s">
        <v>1442</v>
      </c>
      <c r="G13" s="450">
        <v>24</v>
      </c>
      <c r="H13" s="448">
        <f>SUM(E13*G13)</f>
        <v>2544</v>
      </c>
      <c r="I13" s="446">
        <v>0</v>
      </c>
      <c r="J13" s="1059">
        <f>H13-I13</f>
        <v>2544</v>
      </c>
      <c r="K13" s="1060"/>
    </row>
    <row r="14" spans="1:23" ht="12.75" customHeight="1" thickBot="1" x14ac:dyDescent="0.4">
      <c r="A14" s="1062" t="s">
        <v>1445</v>
      </c>
      <c r="B14" s="1063"/>
      <c r="C14" s="1064"/>
      <c r="D14" s="1063"/>
      <c r="E14" s="1063"/>
      <c r="F14" s="1065"/>
      <c r="G14" s="1066"/>
      <c r="H14" s="1063">
        <f>SUM(H11:H13)</f>
        <v>12720</v>
      </c>
      <c r="I14" s="1063">
        <f>SUM(I11:I13)</f>
        <v>0</v>
      </c>
      <c r="J14" s="1063">
        <f>H14-I14</f>
        <v>12720</v>
      </c>
      <c r="K14" s="1060"/>
    </row>
    <row r="15" spans="1:23" ht="12.75" customHeight="1" thickBot="1" x14ac:dyDescent="0.4">
      <c r="A15" s="1067" t="s">
        <v>1446</v>
      </c>
      <c r="B15" s="1068"/>
      <c r="C15" s="1069"/>
      <c r="D15" s="1068"/>
      <c r="E15" s="1068"/>
      <c r="F15" s="1070"/>
      <c r="G15" s="1071"/>
      <c r="H15" s="1068"/>
      <c r="I15" s="1068"/>
      <c r="J15" s="1068"/>
      <c r="K15" s="1060"/>
    </row>
    <row r="16" spans="1:23" ht="12.75" customHeight="1" thickBot="1" x14ac:dyDescent="0.3">
      <c r="A16" s="1056" t="s">
        <v>1447</v>
      </c>
      <c r="B16" s="1072"/>
      <c r="C16" s="1073"/>
      <c r="D16" s="1074"/>
      <c r="E16" s="1075"/>
      <c r="F16" s="1076"/>
      <c r="G16" s="1077"/>
      <c r="H16" s="1078"/>
      <c r="I16" s="1079"/>
      <c r="J16" s="1080"/>
      <c r="K16" s="1060"/>
    </row>
    <row r="17" spans="1:23" ht="12.75" customHeight="1" thickBot="1" x14ac:dyDescent="0.4">
      <c r="A17" s="1062" t="s">
        <v>1448</v>
      </c>
      <c r="B17" s="1063"/>
      <c r="C17" s="1064"/>
      <c r="D17" s="1063"/>
      <c r="E17" s="1063"/>
      <c r="F17" s="1065"/>
      <c r="G17" s="1066"/>
      <c r="H17" s="1063">
        <f>SUM(H16:H16)</f>
        <v>0</v>
      </c>
      <c r="I17" s="1063">
        <f>I16</f>
        <v>0</v>
      </c>
      <c r="J17" s="1063">
        <f>SUM(J16:J16)</f>
        <v>0</v>
      </c>
      <c r="K17" s="1060"/>
    </row>
    <row r="18" spans="1:23" ht="12.75" customHeight="1" thickBot="1" x14ac:dyDescent="0.4">
      <c r="A18" s="1081" t="s">
        <v>1449</v>
      </c>
      <c r="B18" s="1082"/>
      <c r="C18" s="1083"/>
      <c r="D18" s="1082"/>
      <c r="E18" s="1082"/>
      <c r="F18" s="1084"/>
      <c r="G18" s="1085"/>
      <c r="H18" s="1082">
        <f>H14+H17</f>
        <v>12720</v>
      </c>
      <c r="I18" s="1082">
        <f>I14+I17</f>
        <v>0</v>
      </c>
      <c r="J18" s="1082">
        <f>H18-I18</f>
        <v>12720</v>
      </c>
      <c r="K18" s="1060"/>
    </row>
    <row r="19" spans="1:23" s="1089" customFormat="1" ht="12.75" customHeight="1" x14ac:dyDescent="0.35">
      <c r="A19" s="537"/>
      <c r="B19" s="537"/>
      <c r="C19" s="537"/>
      <c r="D19" s="537"/>
      <c r="E19" s="537"/>
      <c r="F19" s="1086"/>
      <c r="G19" s="537"/>
      <c r="H19" s="537"/>
      <c r="I19" s="537"/>
      <c r="J19" s="537"/>
      <c r="K19" s="1087"/>
      <c r="L19" s="1088"/>
      <c r="M19" s="1088"/>
      <c r="N19" s="1088"/>
      <c r="O19" s="1088"/>
      <c r="P19" s="1088"/>
      <c r="Q19" s="1088"/>
      <c r="R19" s="1088"/>
      <c r="S19" s="1088"/>
      <c r="T19" s="1088"/>
      <c r="U19" s="1088"/>
      <c r="V19" s="1088"/>
      <c r="W19" s="1088"/>
    </row>
    <row r="20" spans="1:23" ht="12.75" hidden="1" customHeight="1" x14ac:dyDescent="0.35">
      <c r="A20" s="1052" t="s">
        <v>1450</v>
      </c>
      <c r="B20" s="417"/>
      <c r="C20" s="417"/>
      <c r="D20" s="417"/>
      <c r="E20" s="417"/>
      <c r="F20" s="1053"/>
      <c r="G20" s="417"/>
      <c r="H20" s="417"/>
      <c r="I20" s="417"/>
      <c r="J20" s="1054">
        <f>H20-I20</f>
        <v>0</v>
      </c>
      <c r="K20" s="1055"/>
    </row>
    <row r="21" spans="1:23" ht="12.75" hidden="1" customHeight="1" x14ac:dyDescent="0.35">
      <c r="A21" s="1090" t="s">
        <v>1451</v>
      </c>
      <c r="B21" s="1079"/>
      <c r="C21" s="1091"/>
      <c r="D21" s="1079"/>
      <c r="E21" s="1078"/>
      <c r="F21" s="1092"/>
      <c r="G21" s="1093"/>
      <c r="H21" s="1078"/>
      <c r="I21" s="1079"/>
      <c r="J21" s="1078"/>
      <c r="K21" s="1060"/>
    </row>
    <row r="22" spans="1:23" ht="12.75" hidden="1" customHeight="1" x14ac:dyDescent="0.35">
      <c r="A22" s="493" t="s">
        <v>1452</v>
      </c>
      <c r="B22" s="1079"/>
      <c r="C22" s="1094"/>
      <c r="D22" s="1079"/>
      <c r="E22" s="1078"/>
      <c r="F22" s="1092"/>
      <c r="G22" s="1093"/>
      <c r="H22" s="1078"/>
      <c r="I22" s="1079"/>
      <c r="J22" s="1078"/>
      <c r="K22" s="1060"/>
    </row>
    <row r="23" spans="1:23" ht="12.75" hidden="1" customHeight="1" x14ac:dyDescent="0.35">
      <c r="A23" s="493" t="s">
        <v>1453</v>
      </c>
      <c r="B23" s="1079"/>
      <c r="C23" s="1094"/>
      <c r="D23" s="1079"/>
      <c r="E23" s="1078"/>
      <c r="F23" s="1092"/>
      <c r="G23" s="1093"/>
      <c r="H23" s="1078"/>
      <c r="I23" s="1079"/>
      <c r="J23" s="1078"/>
      <c r="K23" s="1060"/>
    </row>
    <row r="24" spans="1:23" s="1089" customFormat="1" ht="42.75" hidden="1" customHeight="1" x14ac:dyDescent="0.35">
      <c r="A24" s="1090" t="s">
        <v>1454</v>
      </c>
      <c r="B24" s="1079"/>
      <c r="C24" s="1094"/>
      <c r="D24" s="1079"/>
      <c r="E24" s="1078"/>
      <c r="F24" s="1092"/>
      <c r="G24" s="1093"/>
      <c r="H24" s="1078"/>
      <c r="I24" s="1079"/>
      <c r="J24" s="1078"/>
      <c r="K24" s="1060"/>
      <c r="L24" s="1088"/>
      <c r="M24" s="1088"/>
      <c r="N24" s="1088"/>
      <c r="O24" s="1088"/>
      <c r="P24" s="1088"/>
      <c r="Q24" s="1088"/>
      <c r="R24" s="1088"/>
      <c r="S24" s="1088"/>
      <c r="T24" s="1088"/>
      <c r="U24" s="1088"/>
      <c r="V24" s="1088"/>
      <c r="W24" s="1088"/>
    </row>
    <row r="25" spans="1:23" ht="12.75" hidden="1" customHeight="1" x14ac:dyDescent="0.35">
      <c r="A25" s="1095" t="s">
        <v>1455</v>
      </c>
      <c r="B25" s="1082"/>
      <c r="C25" s="1083"/>
      <c r="D25" s="1082"/>
      <c r="E25" s="1082"/>
      <c r="F25" s="1084"/>
      <c r="G25" s="1085"/>
      <c r="H25" s="1082"/>
      <c r="I25" s="1082"/>
      <c r="J25" s="1082"/>
      <c r="K25" s="1060"/>
    </row>
    <row r="26" spans="1:23" ht="12.75" hidden="1" customHeight="1" x14ac:dyDescent="0.35">
      <c r="A26" s="537"/>
      <c r="B26" s="537"/>
      <c r="C26" s="537"/>
      <c r="D26" s="537"/>
      <c r="E26" s="537"/>
      <c r="F26" s="1086"/>
      <c r="G26" s="537"/>
      <c r="H26" s="537"/>
      <c r="I26" s="537"/>
      <c r="J26" s="537"/>
      <c r="K26" s="1087"/>
    </row>
    <row r="27" spans="1:23" ht="12.75" hidden="1" customHeight="1" x14ac:dyDescent="0.35">
      <c r="A27" s="1052" t="s">
        <v>1456</v>
      </c>
      <c r="B27" s="417"/>
      <c r="C27" s="417"/>
      <c r="D27" s="417"/>
      <c r="E27" s="417"/>
      <c r="F27" s="1053"/>
      <c r="G27" s="417"/>
      <c r="H27" s="417"/>
      <c r="I27" s="417"/>
      <c r="J27" s="1054">
        <f>H27-I27</f>
        <v>0</v>
      </c>
      <c r="K27" s="1055"/>
    </row>
    <row r="28" spans="1:23" ht="26.25" hidden="1" customHeight="1" x14ac:dyDescent="0.35">
      <c r="A28" s="1090" t="s">
        <v>1457</v>
      </c>
      <c r="B28" s="1079"/>
      <c r="C28" s="1096"/>
      <c r="D28" s="1079"/>
      <c r="E28" s="1078"/>
      <c r="F28" s="1092"/>
      <c r="G28" s="1093"/>
      <c r="H28" s="1078"/>
      <c r="I28" s="1079"/>
      <c r="J28" s="1078"/>
      <c r="K28" s="1060"/>
    </row>
    <row r="29" spans="1:23" ht="26.25" hidden="1" customHeight="1" x14ac:dyDescent="0.35">
      <c r="A29" s="1090" t="s">
        <v>1458</v>
      </c>
      <c r="B29" s="1079"/>
      <c r="C29" s="1096"/>
      <c r="D29" s="1079"/>
      <c r="E29" s="1078"/>
      <c r="F29" s="1092"/>
      <c r="G29" s="1093"/>
      <c r="H29" s="1078"/>
      <c r="I29" s="1079"/>
      <c r="J29" s="1078"/>
      <c r="K29" s="1060"/>
    </row>
    <row r="30" spans="1:23" ht="26.25" hidden="1" customHeight="1" x14ac:dyDescent="0.35">
      <c r="A30" s="1090" t="s">
        <v>1459</v>
      </c>
      <c r="B30" s="1079"/>
      <c r="C30" s="1096"/>
      <c r="D30" s="1079"/>
      <c r="E30" s="1078"/>
      <c r="F30" s="1092"/>
      <c r="G30" s="1093"/>
      <c r="H30" s="1078"/>
      <c r="I30" s="1079"/>
      <c r="J30" s="1078"/>
      <c r="K30" s="1060"/>
    </row>
    <row r="31" spans="1:23" ht="26.25" hidden="1" customHeight="1" x14ac:dyDescent="0.35">
      <c r="A31" s="1090" t="s">
        <v>1460</v>
      </c>
      <c r="B31" s="1079"/>
      <c r="C31" s="1096"/>
      <c r="D31" s="1079"/>
      <c r="E31" s="1078"/>
      <c r="F31" s="1092"/>
      <c r="G31" s="1093"/>
      <c r="H31" s="1078"/>
      <c r="I31" s="1079"/>
      <c r="J31" s="1078"/>
      <c r="K31" s="1060"/>
    </row>
    <row r="32" spans="1:23" ht="26.25" hidden="1" customHeight="1" x14ac:dyDescent="0.35">
      <c r="A32" s="1090" t="s">
        <v>1461</v>
      </c>
      <c r="B32" s="1079"/>
      <c r="C32" s="1096"/>
      <c r="D32" s="1079"/>
      <c r="E32" s="1078"/>
      <c r="F32" s="1092"/>
      <c r="G32" s="1093"/>
      <c r="H32" s="1078"/>
      <c r="I32" s="1079"/>
      <c r="J32" s="1078"/>
      <c r="K32" s="1060"/>
    </row>
    <row r="33" spans="1:24" ht="26.25" hidden="1" customHeight="1" x14ac:dyDescent="0.35">
      <c r="A33" s="1090" t="s">
        <v>1462</v>
      </c>
      <c r="B33" s="1079"/>
      <c r="C33" s="1096"/>
      <c r="D33" s="1079"/>
      <c r="E33" s="1078"/>
      <c r="F33" s="1092"/>
      <c r="G33" s="1093"/>
      <c r="H33" s="1078"/>
      <c r="I33" s="1079"/>
      <c r="J33" s="1078"/>
      <c r="K33" s="1060"/>
    </row>
    <row r="34" spans="1:24" ht="26.25" hidden="1" customHeight="1" x14ac:dyDescent="0.35">
      <c r="A34" s="1090" t="s">
        <v>1463</v>
      </c>
      <c r="B34" s="1079"/>
      <c r="C34" s="1096"/>
      <c r="D34" s="1079"/>
      <c r="E34" s="1078"/>
      <c r="F34" s="1092"/>
      <c r="G34" s="1093"/>
      <c r="H34" s="1078"/>
      <c r="I34" s="1079"/>
      <c r="J34" s="1078"/>
      <c r="K34" s="1060"/>
    </row>
    <row r="35" spans="1:24" ht="12.75" hidden="1" customHeight="1" x14ac:dyDescent="0.35">
      <c r="A35" s="1097" t="s">
        <v>1464</v>
      </c>
      <c r="B35" s="1098"/>
      <c r="C35" s="1099"/>
      <c r="D35" s="1098"/>
      <c r="E35" s="1098"/>
      <c r="F35" s="1084"/>
      <c r="G35" s="1085"/>
      <c r="H35" s="1098"/>
      <c r="I35" s="1098"/>
      <c r="J35" s="1098"/>
      <c r="K35" s="1060"/>
    </row>
    <row r="36" spans="1:24" ht="12.75" customHeight="1" thickBot="1" x14ac:dyDescent="0.4">
      <c r="A36" s="537"/>
      <c r="B36" s="537"/>
      <c r="C36" s="537"/>
      <c r="D36" s="537"/>
      <c r="E36" s="537"/>
      <c r="F36" s="1086"/>
      <c r="G36" s="537"/>
      <c r="H36" s="537"/>
      <c r="I36" s="537"/>
      <c r="J36" s="537"/>
      <c r="K36" s="1087"/>
    </row>
    <row r="37" spans="1:24" ht="12.75" customHeight="1" x14ac:dyDescent="0.35">
      <c r="A37" s="1052" t="s">
        <v>1129</v>
      </c>
      <c r="B37" s="417"/>
      <c r="C37" s="417"/>
      <c r="D37" s="417"/>
      <c r="E37" s="417"/>
      <c r="F37" s="1053"/>
      <c r="G37" s="417"/>
      <c r="H37" s="417"/>
      <c r="I37" s="417"/>
      <c r="J37" s="1054"/>
      <c r="K37" s="1055"/>
    </row>
    <row r="38" spans="1:24" s="1100" customFormat="1" ht="22.5" customHeight="1" x14ac:dyDescent="0.35">
      <c r="A38" s="1743" t="s">
        <v>1465</v>
      </c>
      <c r="B38" s="1744"/>
      <c r="C38" s="1744"/>
      <c r="D38" s="1744"/>
      <c r="E38" s="1744"/>
      <c r="F38" s="1744"/>
      <c r="G38" s="1744"/>
      <c r="H38" s="1744"/>
      <c r="I38" s="1744"/>
      <c r="J38" s="1745"/>
      <c r="K38" s="1060"/>
      <c r="L38" s="1088"/>
      <c r="M38" s="1088"/>
      <c r="N38" s="1088"/>
      <c r="O38" s="1088"/>
      <c r="P38" s="1088"/>
      <c r="Q38" s="1088"/>
      <c r="R38" s="1088"/>
      <c r="S38" s="1088"/>
      <c r="T38" s="1088"/>
      <c r="U38" s="1088"/>
      <c r="V38" s="1088"/>
      <c r="W38" s="1088"/>
    </row>
    <row r="39" spans="1:24" ht="87.5" x14ac:dyDescent="0.35">
      <c r="A39" s="1101" t="s">
        <v>1466</v>
      </c>
      <c r="B39" s="1079">
        <v>130</v>
      </c>
      <c r="C39" s="1102" t="s">
        <v>1467</v>
      </c>
      <c r="D39" s="1079">
        <v>12</v>
      </c>
      <c r="E39" s="1078">
        <f>SUM(B39*D39)</f>
        <v>1560</v>
      </c>
      <c r="F39" s="1092" t="s">
        <v>1468</v>
      </c>
      <c r="G39" s="1093">
        <v>5</v>
      </c>
      <c r="H39" s="1078">
        <f>SUM(E39*G39)</f>
        <v>7800</v>
      </c>
      <c r="I39" s="1079">
        <v>0</v>
      </c>
      <c r="J39" s="1080">
        <f>H39-I39</f>
        <v>7800</v>
      </c>
      <c r="K39" s="1060"/>
    </row>
    <row r="40" spans="1:24" ht="37.5" x14ac:dyDescent="0.35">
      <c r="A40" s="1101" t="s">
        <v>1469</v>
      </c>
      <c r="B40" s="1079">
        <v>130</v>
      </c>
      <c r="C40" s="1102" t="s">
        <v>1467</v>
      </c>
      <c r="D40" s="1079">
        <v>2</v>
      </c>
      <c r="E40" s="1078">
        <f>SUM(B40*D40)</f>
        <v>260</v>
      </c>
      <c r="F40" s="1092" t="s">
        <v>1468</v>
      </c>
      <c r="G40" s="1093">
        <v>3</v>
      </c>
      <c r="H40" s="1078">
        <f>SUM(E40*G40)</f>
        <v>780</v>
      </c>
      <c r="I40" s="1079">
        <v>0</v>
      </c>
      <c r="J40" s="1080">
        <f>H40-I40</f>
        <v>780</v>
      </c>
      <c r="K40" s="1060"/>
    </row>
    <row r="41" spans="1:24" ht="25" x14ac:dyDescent="0.35">
      <c r="A41" s="1101" t="s">
        <v>1470</v>
      </c>
      <c r="B41" s="1079">
        <v>130</v>
      </c>
      <c r="C41" s="1102" t="s">
        <v>1467</v>
      </c>
      <c r="D41" s="1079">
        <v>6</v>
      </c>
      <c r="E41" s="1078">
        <f>SUM(B41*D41)</f>
        <v>780</v>
      </c>
      <c r="F41" s="1092" t="s">
        <v>1468</v>
      </c>
      <c r="G41" s="1093">
        <v>2</v>
      </c>
      <c r="H41" s="1078">
        <f>SUM(E41*G41)</f>
        <v>1560</v>
      </c>
      <c r="I41" s="1079">
        <v>0</v>
      </c>
      <c r="J41" s="1080">
        <f>H41-I41</f>
        <v>1560</v>
      </c>
      <c r="K41" s="1060"/>
    </row>
    <row r="42" spans="1:24" s="1107" customFormat="1" ht="15.75" customHeight="1" x14ac:dyDescent="0.35">
      <c r="A42" s="1103" t="s">
        <v>1471</v>
      </c>
      <c r="B42" s="1727"/>
      <c r="C42" s="1728"/>
      <c r="D42" s="1728"/>
      <c r="E42" s="1728"/>
      <c r="F42" s="1728"/>
      <c r="G42" s="1729"/>
      <c r="H42" s="1104">
        <f>SUM(H39:H41)</f>
        <v>10140</v>
      </c>
      <c r="I42" s="1104">
        <v>140</v>
      </c>
      <c r="J42" s="1104">
        <f>H42-I42</f>
        <v>10000</v>
      </c>
      <c r="K42" s="1060"/>
      <c r="L42" s="1105"/>
      <c r="M42" s="1105"/>
      <c r="N42" s="1105"/>
      <c r="O42" s="1105"/>
      <c r="P42" s="1105"/>
      <c r="Q42" s="1105"/>
      <c r="R42" s="1105"/>
      <c r="S42" s="1105"/>
      <c r="T42" s="1105"/>
      <c r="U42" s="1105"/>
      <c r="V42" s="1105"/>
      <c r="W42" s="1105"/>
      <c r="X42" s="1106"/>
    </row>
    <row r="43" spans="1:24" s="1112" customFormat="1" ht="20.25" customHeight="1" x14ac:dyDescent="0.35">
      <c r="A43" s="1108" t="s">
        <v>1472</v>
      </c>
      <c r="B43" s="1109"/>
      <c r="C43" s="1109"/>
      <c r="D43" s="1109"/>
      <c r="E43" s="1109"/>
      <c r="F43" s="1109"/>
      <c r="G43" s="1109"/>
      <c r="H43" s="1109"/>
      <c r="I43" s="1109"/>
      <c r="J43" s="1110"/>
      <c r="K43" s="1111"/>
    </row>
    <row r="44" spans="1:24" ht="50" x14ac:dyDescent="0.35">
      <c r="A44" s="1113" t="s">
        <v>1473</v>
      </c>
      <c r="B44" s="1079">
        <v>130</v>
      </c>
      <c r="C44" s="1102" t="s">
        <v>1467</v>
      </c>
      <c r="D44" s="1079">
        <v>8</v>
      </c>
      <c r="E44" s="1078">
        <f>SUM(B44*D44)</f>
        <v>1040</v>
      </c>
      <c r="F44" s="1092" t="s">
        <v>1468</v>
      </c>
      <c r="G44" s="1093">
        <v>3</v>
      </c>
      <c r="H44" s="1078">
        <f>SUM(E44*G44)</f>
        <v>3120</v>
      </c>
      <c r="I44" s="1079">
        <v>0</v>
      </c>
      <c r="J44" s="1080">
        <f>H44-I44</f>
        <v>3120</v>
      </c>
      <c r="K44" s="1060"/>
    </row>
    <row r="45" spans="1:24" ht="50" x14ac:dyDescent="0.35">
      <c r="A45" s="1113" t="s">
        <v>1474</v>
      </c>
      <c r="B45" s="1079">
        <v>130</v>
      </c>
      <c r="C45" s="1102" t="s">
        <v>1467</v>
      </c>
      <c r="D45" s="1079">
        <v>8</v>
      </c>
      <c r="E45" s="1078">
        <f>SUM(B45*D45)</f>
        <v>1040</v>
      </c>
      <c r="F45" s="1092" t="s">
        <v>1468</v>
      </c>
      <c r="G45" s="1093">
        <v>3</v>
      </c>
      <c r="H45" s="1078">
        <f>SUM(E45*G45)</f>
        <v>3120</v>
      </c>
      <c r="I45" s="1079">
        <v>0</v>
      </c>
      <c r="J45" s="1080">
        <f>H45-I45</f>
        <v>3120</v>
      </c>
      <c r="K45" s="1060"/>
    </row>
    <row r="46" spans="1:24" ht="37.5" x14ac:dyDescent="0.35">
      <c r="A46" s="1113" t="s">
        <v>1475</v>
      </c>
      <c r="B46" s="1079">
        <v>125</v>
      </c>
      <c r="C46" s="1102" t="s">
        <v>1467</v>
      </c>
      <c r="D46" s="1079">
        <v>7</v>
      </c>
      <c r="E46" s="1078">
        <f>SUM(B46*D46)</f>
        <v>875</v>
      </c>
      <c r="F46" s="1092" t="s">
        <v>1468</v>
      </c>
      <c r="G46" s="1093">
        <v>3</v>
      </c>
      <c r="H46" s="1078">
        <f>SUM(E46*G46)</f>
        <v>2625</v>
      </c>
      <c r="I46" s="1079">
        <v>0</v>
      </c>
      <c r="J46" s="1080">
        <f>H46-I46</f>
        <v>2625</v>
      </c>
      <c r="K46" s="1060"/>
    </row>
    <row r="47" spans="1:24" ht="37.5" x14ac:dyDescent="0.35">
      <c r="A47" s="1113" t="s">
        <v>1476</v>
      </c>
      <c r="B47" s="1079">
        <v>125</v>
      </c>
      <c r="C47" s="1102" t="s">
        <v>1467</v>
      </c>
      <c r="D47" s="1079">
        <v>7</v>
      </c>
      <c r="E47" s="1078">
        <f>SUM(B47*D47)</f>
        <v>875</v>
      </c>
      <c r="F47" s="1092" t="s">
        <v>1468</v>
      </c>
      <c r="G47" s="1093">
        <v>2</v>
      </c>
      <c r="H47" s="1078">
        <f>SUM(E47*G47)</f>
        <v>1750</v>
      </c>
      <c r="I47" s="1079">
        <v>0</v>
      </c>
      <c r="J47" s="1080">
        <f>H47-I47</f>
        <v>1750</v>
      </c>
      <c r="K47" s="1060"/>
    </row>
    <row r="48" spans="1:24" s="1107" customFormat="1" ht="36" customHeight="1" x14ac:dyDescent="0.35">
      <c r="A48" s="1114" t="s">
        <v>1477</v>
      </c>
      <c r="B48" s="1727"/>
      <c r="C48" s="1728"/>
      <c r="D48" s="1728"/>
      <c r="E48" s="1728"/>
      <c r="F48" s="1728"/>
      <c r="G48" s="1729"/>
      <c r="H48" s="1104">
        <f>SUM(H44:H47)</f>
        <v>10615</v>
      </c>
      <c r="I48" s="1104">
        <f>H48-10500</f>
        <v>115</v>
      </c>
      <c r="J48" s="1104">
        <f>H48-I48</f>
        <v>10500</v>
      </c>
      <c r="K48" s="1060"/>
      <c r="L48" s="1105"/>
      <c r="M48" s="1105"/>
      <c r="N48" s="1105"/>
      <c r="O48" s="1105"/>
      <c r="P48" s="1105"/>
      <c r="Q48" s="1105"/>
      <c r="R48" s="1105"/>
      <c r="S48" s="1105"/>
      <c r="T48" s="1105"/>
      <c r="U48" s="1105"/>
      <c r="V48" s="1105"/>
      <c r="W48" s="1105"/>
      <c r="X48" s="1106"/>
    </row>
    <row r="49" spans="1:23" s="1112" customFormat="1" ht="22.5" customHeight="1" x14ac:dyDescent="0.35">
      <c r="A49" s="1734" t="s">
        <v>1478</v>
      </c>
      <c r="B49" s="1735"/>
      <c r="C49" s="1735"/>
      <c r="D49" s="1735"/>
      <c r="E49" s="1735"/>
      <c r="F49" s="1735"/>
      <c r="G49" s="1735"/>
      <c r="H49" s="1735"/>
      <c r="I49" s="1735"/>
      <c r="J49" s="1736"/>
      <c r="K49" s="1111"/>
    </row>
    <row r="50" spans="1:23" ht="86.25" customHeight="1" x14ac:dyDescent="0.35">
      <c r="A50" s="1113" t="s">
        <v>1479</v>
      </c>
      <c r="B50" s="1079">
        <v>130</v>
      </c>
      <c r="C50" s="1102" t="s">
        <v>1467</v>
      </c>
      <c r="D50" s="1079">
        <v>15</v>
      </c>
      <c r="E50" s="1078">
        <f>SUM(B50*D50)</f>
        <v>1950</v>
      </c>
      <c r="F50" s="1092" t="s">
        <v>1468</v>
      </c>
      <c r="G50" s="1093">
        <v>2</v>
      </c>
      <c r="H50" s="1078">
        <f>SUM(E50*G50)</f>
        <v>3900</v>
      </c>
      <c r="I50" s="1079">
        <v>0</v>
      </c>
      <c r="J50" s="1080">
        <f>H50-I50</f>
        <v>3900</v>
      </c>
      <c r="K50" s="1060"/>
    </row>
    <row r="51" spans="1:23" ht="66" customHeight="1" x14ac:dyDescent="0.35">
      <c r="A51" s="1113" t="s">
        <v>1480</v>
      </c>
      <c r="B51" s="1079">
        <v>130</v>
      </c>
      <c r="C51" s="1102" t="s">
        <v>1467</v>
      </c>
      <c r="D51" s="1079">
        <v>15</v>
      </c>
      <c r="E51" s="1078">
        <f>SUM(B51*D51)</f>
        <v>1950</v>
      </c>
      <c r="F51" s="1092" t="s">
        <v>1468</v>
      </c>
      <c r="G51" s="1093">
        <v>2</v>
      </c>
      <c r="H51" s="1078">
        <f>SUM(E51*G51)</f>
        <v>3900</v>
      </c>
      <c r="I51" s="1079">
        <v>0</v>
      </c>
      <c r="J51" s="1080">
        <f>H51-I51</f>
        <v>3900</v>
      </c>
      <c r="K51" s="1060"/>
    </row>
    <row r="52" spans="1:23" ht="97.5" customHeight="1" x14ac:dyDescent="0.35">
      <c r="A52" s="1113" t="s">
        <v>1481</v>
      </c>
      <c r="B52" s="1079">
        <v>130</v>
      </c>
      <c r="C52" s="1102" t="s">
        <v>1467</v>
      </c>
      <c r="D52" s="1079">
        <v>8</v>
      </c>
      <c r="E52" s="1078">
        <f>SUM(B52*D52)</f>
        <v>1040</v>
      </c>
      <c r="F52" s="1092" t="s">
        <v>1468</v>
      </c>
      <c r="G52" s="1093">
        <v>4</v>
      </c>
      <c r="H52" s="1078">
        <f>SUM(E52*G52)</f>
        <v>4160</v>
      </c>
      <c r="I52" s="1079">
        <v>0</v>
      </c>
      <c r="J52" s="1080">
        <f>H52-I52</f>
        <v>4160</v>
      </c>
      <c r="K52" s="1060"/>
    </row>
    <row r="53" spans="1:23" s="1116" customFormat="1" ht="25" x14ac:dyDescent="0.35">
      <c r="A53" s="1113" t="s">
        <v>1482</v>
      </c>
      <c r="B53" s="1079">
        <v>130</v>
      </c>
      <c r="C53" s="1102" t="s">
        <v>1467</v>
      </c>
      <c r="D53" s="1079">
        <v>8</v>
      </c>
      <c r="E53" s="1078">
        <f>SUM(B53*D53)</f>
        <v>1040</v>
      </c>
      <c r="F53" s="1092" t="s">
        <v>1468</v>
      </c>
      <c r="G53" s="1093">
        <v>3</v>
      </c>
      <c r="H53" s="1078">
        <f>SUM(E53*G53)</f>
        <v>3120</v>
      </c>
      <c r="I53" s="1079">
        <v>0</v>
      </c>
      <c r="J53" s="1080">
        <f>H53-I53</f>
        <v>3120</v>
      </c>
      <c r="K53" s="1115"/>
      <c r="L53" s="1040"/>
      <c r="M53" s="1040"/>
      <c r="N53" s="1040"/>
      <c r="O53" s="1040"/>
      <c r="P53" s="1040"/>
      <c r="Q53" s="1040"/>
      <c r="R53" s="1040"/>
      <c r="S53" s="1040"/>
      <c r="T53" s="1040"/>
      <c r="U53" s="1040"/>
      <c r="V53" s="1040"/>
      <c r="W53" s="1040"/>
    </row>
    <row r="54" spans="1:23" ht="42" x14ac:dyDescent="0.35">
      <c r="A54" s="1103" t="s">
        <v>1483</v>
      </c>
      <c r="B54" s="1727"/>
      <c r="C54" s="1728"/>
      <c r="D54" s="1728"/>
      <c r="E54" s="1728"/>
      <c r="F54" s="1728"/>
      <c r="G54" s="1729"/>
      <c r="H54" s="1104">
        <f>SUM(H50:H53)</f>
        <v>15080</v>
      </c>
      <c r="I54" s="1104">
        <v>80</v>
      </c>
      <c r="J54" s="1104">
        <f>H54-I54</f>
        <v>15000</v>
      </c>
      <c r="K54" s="1117"/>
    </row>
    <row r="55" spans="1:23" s="1118" customFormat="1" ht="29.25" customHeight="1" x14ac:dyDescent="0.35">
      <c r="A55" s="1738" t="s">
        <v>1484</v>
      </c>
      <c r="B55" s="1739"/>
      <c r="C55" s="1739"/>
      <c r="D55" s="1739"/>
      <c r="E55" s="1739"/>
      <c r="F55" s="1739"/>
      <c r="G55" s="1739"/>
      <c r="H55" s="1739"/>
      <c r="I55" s="1739"/>
      <c r="J55" s="1740"/>
      <c r="K55" s="1060"/>
      <c r="L55" s="1105"/>
      <c r="M55" s="1105"/>
      <c r="N55" s="1105"/>
      <c r="O55" s="1105"/>
      <c r="P55" s="1105"/>
      <c r="Q55" s="1105"/>
      <c r="R55" s="1105"/>
      <c r="S55" s="1105"/>
      <c r="T55" s="1105"/>
      <c r="U55" s="1105"/>
      <c r="V55" s="1105"/>
      <c r="W55" s="1105"/>
    </row>
    <row r="56" spans="1:23" s="1118" customFormat="1" ht="54" customHeight="1" x14ac:dyDescent="0.35">
      <c r="A56" s="1113" t="s">
        <v>1485</v>
      </c>
      <c r="B56" s="1079">
        <v>130</v>
      </c>
      <c r="C56" s="1102" t="s">
        <v>1467</v>
      </c>
      <c r="D56" s="1079">
        <v>12</v>
      </c>
      <c r="E56" s="1078">
        <f>SUM(B56*D56)</f>
        <v>1560</v>
      </c>
      <c r="F56" s="1092" t="s">
        <v>1468</v>
      </c>
      <c r="G56" s="1093">
        <v>3</v>
      </c>
      <c r="H56" s="1078">
        <f>SUM(E56*G56)</f>
        <v>4680</v>
      </c>
      <c r="I56" s="1079">
        <v>0</v>
      </c>
      <c r="J56" s="1080">
        <f>H56-I56</f>
        <v>4680</v>
      </c>
      <c r="K56" s="1060"/>
      <c r="L56" s="1105"/>
      <c r="M56" s="1105"/>
      <c r="N56" s="1105"/>
      <c r="O56" s="1105"/>
      <c r="P56" s="1105"/>
      <c r="Q56" s="1105"/>
      <c r="R56" s="1105"/>
      <c r="S56" s="1105"/>
      <c r="T56" s="1105"/>
      <c r="U56" s="1105"/>
      <c r="V56" s="1105"/>
      <c r="W56" s="1105"/>
    </row>
    <row r="57" spans="1:23" s="1112" customFormat="1" ht="69" customHeight="1" x14ac:dyDescent="0.35">
      <c r="A57" s="1113" t="s">
        <v>1486</v>
      </c>
      <c r="B57" s="1079">
        <v>130</v>
      </c>
      <c r="C57" s="1102" t="s">
        <v>1467</v>
      </c>
      <c r="D57" s="1079">
        <v>60</v>
      </c>
      <c r="E57" s="1078">
        <f>SUM(B57*D57)</f>
        <v>7800</v>
      </c>
      <c r="F57" s="1092" t="s">
        <v>1468</v>
      </c>
      <c r="G57" s="1093">
        <v>4</v>
      </c>
      <c r="H57" s="1078">
        <f>SUM(E57*G57)</f>
        <v>31200</v>
      </c>
      <c r="I57" s="1079">
        <v>0</v>
      </c>
      <c r="J57" s="1080">
        <f>H57-I57</f>
        <v>31200</v>
      </c>
      <c r="K57" s="1111"/>
    </row>
    <row r="58" spans="1:23" ht="102" customHeight="1" thickBot="1" x14ac:dyDescent="0.4">
      <c r="A58" s="1113" t="s">
        <v>1487</v>
      </c>
      <c r="B58" s="1079">
        <v>130</v>
      </c>
      <c r="C58" s="1102" t="s">
        <v>1467</v>
      </c>
      <c r="D58" s="1079">
        <v>7</v>
      </c>
      <c r="E58" s="1078">
        <f>SUM(B58*D58)</f>
        <v>910</v>
      </c>
      <c r="F58" s="1092" t="s">
        <v>1468</v>
      </c>
      <c r="G58" s="1093">
        <v>8</v>
      </c>
      <c r="H58" s="1078">
        <f>SUM(E58*G58)</f>
        <v>7280</v>
      </c>
      <c r="I58" s="1079">
        <v>0</v>
      </c>
      <c r="J58" s="1080">
        <f>H58-I58</f>
        <v>7280</v>
      </c>
      <c r="K58" s="1060"/>
    </row>
    <row r="59" spans="1:23" s="1120" customFormat="1" ht="45.75" customHeight="1" thickBot="1" x14ac:dyDescent="0.4">
      <c r="A59" s="1113" t="s">
        <v>1488</v>
      </c>
      <c r="B59" s="1079">
        <v>130</v>
      </c>
      <c r="C59" s="1102" t="s">
        <v>1467</v>
      </c>
      <c r="D59" s="1079">
        <v>10</v>
      </c>
      <c r="E59" s="1078">
        <f>SUM(B59*D59)</f>
        <v>1300</v>
      </c>
      <c r="F59" s="1092" t="s">
        <v>1468</v>
      </c>
      <c r="G59" s="1093">
        <v>3</v>
      </c>
      <c r="H59" s="1078">
        <f>SUM(E59*G59)</f>
        <v>3900</v>
      </c>
      <c r="I59" s="1079">
        <v>0</v>
      </c>
      <c r="J59" s="1080">
        <f>H59-I59</f>
        <v>3900</v>
      </c>
      <c r="K59" s="1119"/>
      <c r="L59" s="1040"/>
      <c r="M59" s="1040"/>
      <c r="N59" s="1040"/>
      <c r="O59" s="1040"/>
      <c r="P59" s="1040"/>
      <c r="Q59" s="1040"/>
      <c r="R59" s="1040"/>
      <c r="S59" s="1040"/>
      <c r="T59" s="1040"/>
      <c r="U59" s="1040"/>
      <c r="V59" s="1040"/>
      <c r="W59" s="1040"/>
    </row>
    <row r="60" spans="1:23" ht="49.5" customHeight="1" x14ac:dyDescent="0.35">
      <c r="A60" s="1103" t="s">
        <v>1489</v>
      </c>
      <c r="B60" s="1727"/>
      <c r="C60" s="1728"/>
      <c r="D60" s="1728"/>
      <c r="E60" s="1728"/>
      <c r="F60" s="1728"/>
      <c r="G60" s="1729"/>
      <c r="H60" s="1104">
        <f>SUM(H56:H59)</f>
        <v>47060</v>
      </c>
      <c r="I60" s="1104">
        <v>60</v>
      </c>
      <c r="J60" s="1104">
        <f>H60-I60</f>
        <v>47000</v>
      </c>
      <c r="K60" s="1117"/>
    </row>
    <row r="61" spans="1:23" ht="18" customHeight="1" x14ac:dyDescent="0.35">
      <c r="A61" s="1734" t="s">
        <v>1490</v>
      </c>
      <c r="B61" s="1735"/>
      <c r="C61" s="1735"/>
      <c r="D61" s="1735"/>
      <c r="E61" s="1735"/>
      <c r="F61" s="1735"/>
      <c r="G61" s="1735"/>
      <c r="H61" s="1735"/>
      <c r="I61" s="1735"/>
      <c r="J61" s="1736"/>
      <c r="K61" s="1060"/>
    </row>
    <row r="62" spans="1:23" s="1122" customFormat="1" ht="46.5" customHeight="1" x14ac:dyDescent="0.35">
      <c r="A62" s="1113" t="s">
        <v>1491</v>
      </c>
      <c r="B62" s="1079">
        <v>130</v>
      </c>
      <c r="C62" s="1102" t="s">
        <v>1467</v>
      </c>
      <c r="D62" s="1079">
        <v>12</v>
      </c>
      <c r="E62" s="1078">
        <f>SUM(B62*D62)</f>
        <v>1560</v>
      </c>
      <c r="F62" s="1092" t="s">
        <v>1468</v>
      </c>
      <c r="G62" s="1093">
        <v>2</v>
      </c>
      <c r="H62" s="1078">
        <f>SUM(E62*G62)</f>
        <v>3120</v>
      </c>
      <c r="I62" s="1079">
        <v>0</v>
      </c>
      <c r="J62" s="1080">
        <f>H62-I62</f>
        <v>3120</v>
      </c>
      <c r="K62" s="1121"/>
      <c r="L62" s="1088"/>
      <c r="M62" s="1088"/>
      <c r="N62" s="1088"/>
      <c r="O62" s="1088"/>
      <c r="P62" s="1088"/>
      <c r="Q62" s="1088"/>
      <c r="R62" s="1088"/>
      <c r="S62" s="1088"/>
      <c r="T62" s="1088"/>
      <c r="U62" s="1088"/>
      <c r="V62" s="1088"/>
      <c r="W62" s="1088"/>
    </row>
    <row r="63" spans="1:23" s="1122" customFormat="1" ht="99.75" customHeight="1" x14ac:dyDescent="0.35">
      <c r="A63" s="1113" t="s">
        <v>1492</v>
      </c>
      <c r="B63" s="1079">
        <v>130</v>
      </c>
      <c r="C63" s="1102" t="s">
        <v>1467</v>
      </c>
      <c r="D63" s="1079">
        <v>13</v>
      </c>
      <c r="E63" s="1078">
        <f>SUM(B63*D63)</f>
        <v>1690</v>
      </c>
      <c r="F63" s="1092" t="s">
        <v>1468</v>
      </c>
      <c r="G63" s="1093">
        <v>2</v>
      </c>
      <c r="H63" s="1078">
        <f>SUM(E63*G63)</f>
        <v>3380</v>
      </c>
      <c r="I63" s="1079">
        <v>0</v>
      </c>
      <c r="J63" s="1080">
        <f>H63-I63</f>
        <v>3380</v>
      </c>
      <c r="K63" s="1121"/>
      <c r="L63" s="1088"/>
      <c r="M63" s="1088"/>
      <c r="N63" s="1088"/>
      <c r="O63" s="1088"/>
      <c r="P63" s="1088"/>
      <c r="Q63" s="1088"/>
      <c r="R63" s="1088"/>
      <c r="S63" s="1088"/>
      <c r="T63" s="1088"/>
      <c r="U63" s="1088"/>
      <c r="V63" s="1088"/>
      <c r="W63" s="1088"/>
    </row>
    <row r="64" spans="1:23" s="1122" customFormat="1" ht="54" customHeight="1" x14ac:dyDescent="0.35">
      <c r="A64" s="1113" t="s">
        <v>1493</v>
      </c>
      <c r="B64" s="1079">
        <v>130</v>
      </c>
      <c r="C64" s="1102" t="s">
        <v>1467</v>
      </c>
      <c r="D64" s="1079">
        <v>40</v>
      </c>
      <c r="E64" s="1078">
        <f>SUM(B64*D64)</f>
        <v>5200</v>
      </c>
      <c r="F64" s="1092" t="s">
        <v>1468</v>
      </c>
      <c r="G64" s="1093">
        <v>3</v>
      </c>
      <c r="H64" s="1078">
        <f>SUM(E64*G64)</f>
        <v>15600</v>
      </c>
      <c r="I64" s="1079">
        <v>0</v>
      </c>
      <c r="J64" s="1080">
        <f>H64-I64</f>
        <v>15600</v>
      </c>
      <c r="K64" s="1121"/>
      <c r="L64" s="1088"/>
      <c r="M64" s="1088"/>
      <c r="N64" s="1088"/>
      <c r="O64" s="1088"/>
      <c r="P64" s="1088"/>
      <c r="Q64" s="1088"/>
      <c r="R64" s="1088"/>
      <c r="S64" s="1088"/>
      <c r="T64" s="1088"/>
      <c r="U64" s="1088"/>
      <c r="V64" s="1088"/>
      <c r="W64" s="1088"/>
    </row>
    <row r="65" spans="1:24" s="1122" customFormat="1" ht="102.75" customHeight="1" x14ac:dyDescent="0.35">
      <c r="A65" s="1113" t="s">
        <v>1494</v>
      </c>
      <c r="B65" s="1079">
        <v>130</v>
      </c>
      <c r="C65" s="1102" t="s">
        <v>1467</v>
      </c>
      <c r="D65" s="1079">
        <v>15</v>
      </c>
      <c r="E65" s="1078">
        <f>SUM(B65*D65)</f>
        <v>1950</v>
      </c>
      <c r="F65" s="1092" t="s">
        <v>1468</v>
      </c>
      <c r="G65" s="1093">
        <v>3</v>
      </c>
      <c r="H65" s="1078">
        <f>SUM(E65*G65)</f>
        <v>5850</v>
      </c>
      <c r="I65" s="1079">
        <v>0</v>
      </c>
      <c r="J65" s="1080">
        <f>H65-I65</f>
        <v>5850</v>
      </c>
      <c r="K65" s="1121"/>
      <c r="L65" s="1088"/>
      <c r="M65" s="1088"/>
      <c r="N65" s="1088"/>
      <c r="O65" s="1088"/>
      <c r="P65" s="1088"/>
      <c r="Q65" s="1088"/>
      <c r="R65" s="1088"/>
      <c r="S65" s="1088"/>
      <c r="T65" s="1088"/>
      <c r="U65" s="1088"/>
      <c r="V65" s="1088"/>
      <c r="W65" s="1088"/>
    </row>
    <row r="66" spans="1:24" s="1122" customFormat="1" ht="67.5" customHeight="1" x14ac:dyDescent="0.35">
      <c r="A66" s="1113" t="s">
        <v>1495</v>
      </c>
      <c r="B66" s="1079">
        <v>130</v>
      </c>
      <c r="C66" s="1102" t="s">
        <v>1467</v>
      </c>
      <c r="D66" s="1079">
        <v>12</v>
      </c>
      <c r="E66" s="1078">
        <f>SUM(B66*D66)</f>
        <v>1560</v>
      </c>
      <c r="F66" s="1092" t="s">
        <v>1468</v>
      </c>
      <c r="G66" s="1093">
        <v>3</v>
      </c>
      <c r="H66" s="1078">
        <f>SUM(E66*G66)</f>
        <v>4680</v>
      </c>
      <c r="I66" s="1079">
        <v>0</v>
      </c>
      <c r="J66" s="1080">
        <f>H66-I66</f>
        <v>4680</v>
      </c>
      <c r="K66" s="1121"/>
      <c r="L66" s="1088"/>
      <c r="M66" s="1088"/>
      <c r="N66" s="1088"/>
      <c r="O66" s="1088"/>
      <c r="P66" s="1088"/>
      <c r="Q66" s="1088"/>
      <c r="R66" s="1088"/>
      <c r="S66" s="1088"/>
      <c r="T66" s="1088"/>
      <c r="U66" s="1088"/>
      <c r="V66" s="1088"/>
      <c r="W66" s="1088"/>
    </row>
    <row r="67" spans="1:24" s="1122" customFormat="1" ht="47.25" customHeight="1" x14ac:dyDescent="0.35">
      <c r="A67" s="1103" t="s">
        <v>1496</v>
      </c>
      <c r="B67" s="1727"/>
      <c r="C67" s="1728"/>
      <c r="D67" s="1728"/>
      <c r="E67" s="1728"/>
      <c r="F67" s="1728"/>
      <c r="G67" s="1729"/>
      <c r="H67" s="1104">
        <f>SUM(H63:H66)</f>
        <v>29510</v>
      </c>
      <c r="I67" s="1104">
        <v>10</v>
      </c>
      <c r="J67" s="1104">
        <v>29500</v>
      </c>
      <c r="K67" s="1121"/>
      <c r="L67" s="1088"/>
      <c r="M67" s="1088"/>
      <c r="N67" s="1088"/>
      <c r="O67" s="1088"/>
      <c r="P67" s="1088"/>
      <c r="Q67" s="1088"/>
      <c r="R67" s="1088"/>
      <c r="S67" s="1088"/>
      <c r="T67" s="1088"/>
      <c r="U67" s="1088"/>
      <c r="V67" s="1088"/>
      <c r="W67" s="1088"/>
    </row>
    <row r="68" spans="1:24" s="1107" customFormat="1" ht="32.25" customHeight="1" thickBot="1" x14ac:dyDescent="0.4">
      <c r="A68" s="1737" t="s">
        <v>1497</v>
      </c>
      <c r="B68" s="1737"/>
      <c r="C68" s="1737"/>
      <c r="D68" s="1737"/>
      <c r="E68" s="1737"/>
      <c r="F68" s="1737"/>
      <c r="G68" s="1737"/>
      <c r="H68" s="1737"/>
      <c r="I68" s="1737"/>
      <c r="J68" s="1737"/>
      <c r="K68" s="1060"/>
      <c r="L68" s="1105"/>
      <c r="M68" s="1105"/>
      <c r="N68" s="1105"/>
      <c r="O68" s="1105"/>
      <c r="P68" s="1105"/>
      <c r="Q68" s="1105"/>
      <c r="R68" s="1105"/>
      <c r="S68" s="1105"/>
      <c r="T68" s="1105"/>
      <c r="U68" s="1105"/>
      <c r="V68" s="1105"/>
      <c r="W68" s="1105"/>
      <c r="X68" s="1106"/>
    </row>
    <row r="69" spans="1:24" s="1125" customFormat="1" ht="36.65" customHeight="1" x14ac:dyDescent="0.35">
      <c r="A69" s="1113" t="s">
        <v>1498</v>
      </c>
      <c r="B69" s="1079">
        <v>130</v>
      </c>
      <c r="C69" s="1102" t="s">
        <v>1467</v>
      </c>
      <c r="D69" s="1079">
        <v>14</v>
      </c>
      <c r="E69" s="1078">
        <f>SUM(B69*D69)</f>
        <v>1820</v>
      </c>
      <c r="F69" s="1092" t="s">
        <v>1468</v>
      </c>
      <c r="G69" s="1093">
        <v>6</v>
      </c>
      <c r="H69" s="1078">
        <f>SUM(E69*G69)</f>
        <v>10920</v>
      </c>
      <c r="I69" s="1079">
        <v>0</v>
      </c>
      <c r="J69" s="1080">
        <f>H69-I69</f>
        <v>10920</v>
      </c>
      <c r="K69" s="1123"/>
      <c r="L69" s="1124"/>
      <c r="M69" s="1124"/>
      <c r="N69" s="1124"/>
      <c r="O69" s="1124"/>
      <c r="P69" s="1124"/>
      <c r="Q69" s="1124"/>
      <c r="R69" s="1124"/>
      <c r="S69" s="1124"/>
      <c r="T69" s="1124"/>
      <c r="U69" s="1124"/>
      <c r="V69" s="1124"/>
      <c r="W69" s="1124"/>
    </row>
    <row r="70" spans="1:24" s="1125" customFormat="1" ht="36.65" customHeight="1" x14ac:dyDescent="0.35">
      <c r="A70" s="1103" t="s">
        <v>1499</v>
      </c>
      <c r="B70" s="1727"/>
      <c r="C70" s="1728"/>
      <c r="D70" s="1728"/>
      <c r="E70" s="1728"/>
      <c r="F70" s="1728"/>
      <c r="G70" s="1729"/>
      <c r="H70" s="1104"/>
      <c r="I70" s="1104"/>
      <c r="J70" s="1104">
        <f>J69</f>
        <v>10920</v>
      </c>
      <c r="K70" s="1123"/>
      <c r="L70" s="1124"/>
      <c r="M70" s="1126"/>
      <c r="N70" s="1124"/>
      <c r="O70" s="1124"/>
      <c r="P70" s="1124"/>
      <c r="Q70" s="1124"/>
      <c r="R70" s="1124"/>
      <c r="S70" s="1124"/>
      <c r="T70" s="1124"/>
      <c r="U70" s="1124"/>
      <c r="V70" s="1124"/>
      <c r="W70" s="1124"/>
    </row>
    <row r="71" spans="1:24" s="1125" customFormat="1" ht="36.65" customHeight="1" x14ac:dyDescent="0.35">
      <c r="A71" s="1113" t="s">
        <v>1500</v>
      </c>
      <c r="B71" s="1079">
        <v>130</v>
      </c>
      <c r="C71" s="1102" t="s">
        <v>1467</v>
      </c>
      <c r="D71" s="1079">
        <v>37</v>
      </c>
      <c r="E71" s="1078">
        <f>SUM(B71*D71)</f>
        <v>4810</v>
      </c>
      <c r="F71" s="1092" t="s">
        <v>1468</v>
      </c>
      <c r="G71" s="1093">
        <v>7</v>
      </c>
      <c r="H71" s="1078">
        <f>SUM(E71*G71)</f>
        <v>33670</v>
      </c>
      <c r="I71" s="1079">
        <v>0</v>
      </c>
      <c r="J71" s="1080">
        <f>H71-I71</f>
        <v>33670</v>
      </c>
      <c r="K71" s="1123"/>
      <c r="L71" s="1124"/>
      <c r="M71" s="1124"/>
      <c r="N71" s="1124"/>
      <c r="O71" s="1124"/>
      <c r="P71" s="1124"/>
      <c r="Q71" s="1124"/>
      <c r="R71" s="1124"/>
      <c r="S71" s="1124"/>
      <c r="T71" s="1124"/>
      <c r="U71" s="1124"/>
      <c r="V71" s="1124"/>
      <c r="W71" s="1124"/>
    </row>
    <row r="72" spans="1:24" s="1125" customFormat="1" ht="94.5" customHeight="1" x14ac:dyDescent="0.35">
      <c r="A72" s="1103" t="s">
        <v>1501</v>
      </c>
      <c r="B72" s="1727"/>
      <c r="C72" s="1728"/>
      <c r="D72" s="1728"/>
      <c r="E72" s="1728"/>
      <c r="F72" s="1728"/>
      <c r="G72" s="1729"/>
      <c r="H72" s="1104"/>
      <c r="I72" s="1104"/>
      <c r="J72" s="1104">
        <f>J71</f>
        <v>33670</v>
      </c>
      <c r="K72" s="1123"/>
      <c r="L72" s="1124"/>
      <c r="M72" s="1124"/>
      <c r="N72" s="1124"/>
      <c r="O72" s="1124"/>
      <c r="P72" s="1124"/>
      <c r="Q72" s="1124"/>
      <c r="R72" s="1124"/>
      <c r="S72" s="1124"/>
      <c r="T72" s="1124"/>
      <c r="U72" s="1124"/>
      <c r="V72" s="1124"/>
      <c r="W72" s="1124"/>
    </row>
    <row r="73" spans="1:24" s="1125" customFormat="1" ht="36.65" customHeight="1" x14ac:dyDescent="0.35">
      <c r="A73" s="1113" t="s">
        <v>1502</v>
      </c>
      <c r="B73" s="1079">
        <v>128</v>
      </c>
      <c r="C73" s="1102" t="s">
        <v>1467</v>
      </c>
      <c r="D73" s="1079">
        <v>18</v>
      </c>
      <c r="E73" s="1078">
        <f>SUM(B73*D73)</f>
        <v>2304</v>
      </c>
      <c r="F73" s="1092" t="s">
        <v>1468</v>
      </c>
      <c r="G73" s="1093">
        <v>6</v>
      </c>
      <c r="H73" s="1078">
        <f>SUM(E73*G73)</f>
        <v>13824</v>
      </c>
      <c r="I73" s="1079">
        <v>0</v>
      </c>
      <c r="J73" s="1080">
        <f>H73-I73</f>
        <v>13824</v>
      </c>
      <c r="K73" s="1123"/>
      <c r="L73" s="1124"/>
      <c r="M73" s="1124"/>
      <c r="N73" s="1124"/>
      <c r="O73" s="1124"/>
      <c r="P73" s="1124"/>
      <c r="Q73" s="1124"/>
      <c r="R73" s="1124"/>
      <c r="S73" s="1124"/>
      <c r="T73" s="1124"/>
      <c r="U73" s="1124"/>
      <c r="V73" s="1124"/>
      <c r="W73" s="1124"/>
    </row>
    <row r="74" spans="1:24" s="1125" customFormat="1" ht="74.25" customHeight="1" x14ac:dyDescent="0.35">
      <c r="A74" s="1103" t="s">
        <v>1503</v>
      </c>
      <c r="B74" s="1727"/>
      <c r="C74" s="1728"/>
      <c r="D74" s="1728"/>
      <c r="E74" s="1728"/>
      <c r="F74" s="1728"/>
      <c r="G74" s="1729"/>
      <c r="H74" s="1104"/>
      <c r="I74" s="1104"/>
      <c r="J74" s="1104">
        <f>J73</f>
        <v>13824</v>
      </c>
      <c r="K74" s="1123"/>
      <c r="L74" s="1124"/>
      <c r="M74" s="1124"/>
      <c r="N74" s="1124"/>
      <c r="O74" s="1124"/>
      <c r="P74" s="1124"/>
      <c r="Q74" s="1124"/>
      <c r="R74" s="1124"/>
      <c r="S74" s="1124"/>
      <c r="T74" s="1124"/>
      <c r="U74" s="1124"/>
      <c r="V74" s="1124"/>
      <c r="W74" s="1124"/>
    </row>
    <row r="75" spans="1:24" s="1125" customFormat="1" ht="15.75" customHeight="1" x14ac:dyDescent="0.35">
      <c r="A75" s="1114" t="s">
        <v>1504</v>
      </c>
      <c r="B75" s="1127"/>
      <c r="C75" s="1128"/>
      <c r="D75" s="1128"/>
      <c r="E75" s="1128"/>
      <c r="F75" s="1128"/>
      <c r="G75" s="1129"/>
      <c r="H75" s="1130">
        <f>H73+H71+H69</f>
        <v>58414</v>
      </c>
      <c r="I75" s="1130">
        <v>414</v>
      </c>
      <c r="J75" s="1131">
        <f>H75-I75</f>
        <v>58000</v>
      </c>
      <c r="K75" s="1123"/>
      <c r="L75" s="1124"/>
      <c r="M75" s="1124"/>
      <c r="N75" s="1124"/>
      <c r="O75" s="1124"/>
      <c r="P75" s="1124"/>
      <c r="Q75" s="1124"/>
      <c r="R75" s="1124"/>
      <c r="S75" s="1124"/>
      <c r="T75" s="1124"/>
      <c r="U75" s="1124"/>
      <c r="V75" s="1124"/>
      <c r="W75" s="1124"/>
    </row>
    <row r="76" spans="1:24" s="1107" customFormat="1" ht="22.5" customHeight="1" x14ac:dyDescent="0.35">
      <c r="A76" s="1730" t="s">
        <v>1505</v>
      </c>
      <c r="B76" s="1730"/>
      <c r="C76" s="1730"/>
      <c r="D76" s="1730"/>
      <c r="E76" s="1730"/>
      <c r="F76" s="1730"/>
      <c r="G76" s="1730"/>
      <c r="H76" s="1730"/>
      <c r="I76" s="1730"/>
      <c r="J76" s="1730"/>
      <c r="K76" s="1060"/>
      <c r="L76" s="1105"/>
      <c r="M76" s="1105"/>
      <c r="N76" s="1105"/>
      <c r="O76" s="1105"/>
      <c r="P76" s="1105"/>
      <c r="Q76" s="1105"/>
      <c r="R76" s="1105"/>
      <c r="S76" s="1105"/>
      <c r="T76" s="1105"/>
      <c r="U76" s="1105"/>
      <c r="V76" s="1105"/>
      <c r="W76" s="1105"/>
      <c r="X76" s="1106"/>
    </row>
    <row r="77" spans="1:24" ht="28" x14ac:dyDescent="0.35">
      <c r="A77" s="1132" t="s">
        <v>1506</v>
      </c>
      <c r="B77" s="1079">
        <v>130</v>
      </c>
      <c r="C77" s="1102" t="s">
        <v>1467</v>
      </c>
      <c r="D77" s="1079">
        <v>17</v>
      </c>
      <c r="E77" s="1078">
        <f>SUM(B77*D77)</f>
        <v>2210</v>
      </c>
      <c r="F77" s="1092" t="s">
        <v>1468</v>
      </c>
      <c r="G77" s="1093">
        <v>8</v>
      </c>
      <c r="H77" s="1078">
        <f>SUM(E77*G77)</f>
        <v>17680</v>
      </c>
      <c r="I77" s="1079">
        <v>400</v>
      </c>
      <c r="J77" s="1080">
        <f>H77-I77</f>
        <v>17280</v>
      </c>
      <c r="K77" s="1060"/>
    </row>
    <row r="78" spans="1:24" ht="28" x14ac:dyDescent="0.35">
      <c r="A78" s="1132" t="s">
        <v>1507</v>
      </c>
      <c r="B78" s="1133"/>
      <c r="C78" s="1134"/>
      <c r="D78" s="1135"/>
      <c r="E78" s="1136"/>
      <c r="F78" s="1137"/>
      <c r="G78" s="1138"/>
      <c r="H78" s="1139"/>
      <c r="I78" s="1061"/>
      <c r="J78" s="1140">
        <f>J18</f>
        <v>12720</v>
      </c>
      <c r="K78" s="1060"/>
      <c r="L78" s="1141"/>
      <c r="M78" s="1141"/>
    </row>
    <row r="79" spans="1:24" s="1125" customFormat="1" ht="36.65" customHeight="1" x14ac:dyDescent="0.35">
      <c r="A79" s="1103" t="s">
        <v>1645</v>
      </c>
      <c r="B79" s="1727"/>
      <c r="C79" s="1728"/>
      <c r="D79" s="1728"/>
      <c r="E79" s="1728"/>
      <c r="F79" s="1728"/>
      <c r="G79" s="1729"/>
      <c r="H79" s="1104"/>
      <c r="I79" s="1104"/>
      <c r="J79" s="1104">
        <f>J77</f>
        <v>17280</v>
      </c>
      <c r="K79" s="1123"/>
      <c r="L79" s="1126"/>
      <c r="M79" s="1124"/>
      <c r="N79" s="1124"/>
      <c r="O79" s="1124"/>
      <c r="P79" s="1124"/>
      <c r="Q79" s="1124"/>
      <c r="R79" s="1124"/>
      <c r="S79" s="1124"/>
      <c r="T79" s="1124"/>
      <c r="U79" s="1124"/>
      <c r="V79" s="1124"/>
      <c r="W79" s="1124"/>
    </row>
    <row r="80" spans="1:24" s="1125" customFormat="1" ht="36.65" customHeight="1" x14ac:dyDescent="0.35">
      <c r="A80" s="1103" t="s">
        <v>1508</v>
      </c>
      <c r="B80" s="1731"/>
      <c r="C80" s="1732"/>
      <c r="D80" s="1732"/>
      <c r="E80" s="1732"/>
      <c r="F80" s="1732"/>
      <c r="G80" s="1733"/>
      <c r="H80" s="1142"/>
      <c r="I80" s="1142"/>
      <c r="J80" s="1142">
        <f>J78</f>
        <v>12720</v>
      </c>
      <c r="K80" s="1123"/>
      <c r="L80" s="1126"/>
      <c r="M80" s="1126"/>
      <c r="N80" s="1124"/>
      <c r="O80" s="1124"/>
      <c r="P80" s="1124"/>
      <c r="Q80" s="1124"/>
      <c r="R80" s="1124"/>
      <c r="S80" s="1124"/>
      <c r="T80" s="1124"/>
      <c r="U80" s="1124"/>
      <c r="V80" s="1124"/>
      <c r="W80" s="1124"/>
    </row>
    <row r="81" spans="1:23" ht="42" customHeight="1" x14ac:dyDescent="0.35">
      <c r="A81" s="1143" t="s">
        <v>1194</v>
      </c>
      <c r="B81" s="1144"/>
      <c r="C81" s="1145"/>
      <c r="D81" s="1144"/>
      <c r="E81" s="1144"/>
      <c r="F81" s="1146"/>
      <c r="G81" s="1147"/>
      <c r="H81" s="1144">
        <f>H42+H48+H54+H60+H67+H75+J77+J78</f>
        <v>200819</v>
      </c>
      <c r="I81" s="1144">
        <f>H81-J81</f>
        <v>819</v>
      </c>
      <c r="J81" s="1148">
        <f>J80+J79+J75+J67+J60+J54+J48+J42</f>
        <v>200000</v>
      </c>
      <c r="K81" s="820"/>
      <c r="L81" s="1141"/>
    </row>
    <row r="82" spans="1:23" ht="13.5" thickBot="1" x14ac:dyDescent="0.4">
      <c r="A82" s="1149"/>
      <c r="B82" s="1115"/>
      <c r="C82" s="1150"/>
      <c r="D82" s="1115"/>
      <c r="E82" s="1115"/>
      <c r="F82" s="1151"/>
      <c r="G82" s="1152"/>
      <c r="H82" s="1115"/>
      <c r="I82" s="1115"/>
      <c r="J82" s="1133"/>
      <c r="K82" s="820"/>
      <c r="N82" s="1141"/>
    </row>
    <row r="83" spans="1:23" ht="66" customHeight="1" thickBot="1" x14ac:dyDescent="0.4">
      <c r="A83" s="1153" t="s">
        <v>1196</v>
      </c>
      <c r="B83" s="1154"/>
      <c r="C83" s="1155"/>
      <c r="D83" s="1154"/>
      <c r="E83" s="1154"/>
      <c r="F83" s="1156"/>
      <c r="G83" s="1154"/>
      <c r="H83" s="1154"/>
      <c r="I83" s="1154"/>
      <c r="J83" s="1154">
        <f>H81</f>
        <v>200819</v>
      </c>
      <c r="K83" s="820"/>
    </row>
    <row r="84" spans="1:23" x14ac:dyDescent="0.35">
      <c r="A84" s="571"/>
      <c r="B84" s="1117"/>
      <c r="C84" s="1150"/>
      <c r="D84" s="1117"/>
      <c r="E84" s="1117"/>
      <c r="F84" s="1157"/>
      <c r="G84" s="1158"/>
      <c r="H84" s="1117"/>
      <c r="I84" s="1117"/>
      <c r="J84" s="1117"/>
      <c r="K84" s="820"/>
    </row>
    <row r="85" spans="1:23" ht="21.75" customHeight="1" x14ac:dyDescent="0.35">
      <c r="A85" s="537"/>
      <c r="B85" s="537"/>
      <c r="C85" s="537"/>
      <c r="D85" s="537"/>
      <c r="E85" s="537"/>
      <c r="F85" s="1086"/>
      <c r="G85" s="537"/>
      <c r="H85" s="1159"/>
      <c r="I85" s="537"/>
      <c r="J85" s="537"/>
      <c r="K85" s="820"/>
    </row>
    <row r="86" spans="1:23" ht="21.75" customHeight="1" x14ac:dyDescent="0.35">
      <c r="A86" s="537"/>
      <c r="B86" s="537"/>
      <c r="C86" s="537"/>
      <c r="D86" s="537"/>
      <c r="E86" s="537"/>
      <c r="F86" s="1086"/>
      <c r="G86" s="537"/>
      <c r="H86" s="537"/>
      <c r="I86" s="537"/>
      <c r="J86" s="537"/>
      <c r="K86" s="820"/>
    </row>
    <row r="87" spans="1:23" s="1100" customFormat="1" ht="22.5" customHeight="1" x14ac:dyDescent="0.35">
      <c r="A87" s="537"/>
      <c r="B87" s="537"/>
      <c r="C87" s="537"/>
      <c r="D87" s="537"/>
      <c r="E87" s="537"/>
      <c r="F87" s="1086"/>
      <c r="G87" s="537"/>
      <c r="H87" s="537"/>
      <c r="I87" s="537"/>
      <c r="J87" s="537"/>
      <c r="L87" s="1088"/>
      <c r="M87" s="1088"/>
      <c r="N87" s="1088"/>
      <c r="O87" s="1088"/>
      <c r="P87" s="1088"/>
      <c r="Q87" s="1088"/>
      <c r="R87" s="1088"/>
      <c r="S87" s="1088"/>
      <c r="T87" s="1088"/>
      <c r="U87" s="1088"/>
      <c r="V87" s="1088"/>
      <c r="W87" s="1088"/>
    </row>
    <row r="88" spans="1:23" ht="22.5" customHeight="1" x14ac:dyDescent="0.35">
      <c r="A88" s="537"/>
      <c r="B88" s="537"/>
      <c r="C88" s="537"/>
      <c r="D88" s="537"/>
      <c r="E88" s="537"/>
      <c r="F88" s="1086"/>
      <c r="G88" s="537"/>
      <c r="H88" s="537"/>
      <c r="I88" s="537"/>
      <c r="J88" s="537"/>
      <c r="K88" s="820"/>
    </row>
    <row r="89" spans="1:23" ht="73.5" customHeight="1" x14ac:dyDescent="0.35">
      <c r="A89" s="571"/>
      <c r="B89" s="1117"/>
      <c r="C89" s="1150"/>
      <c r="D89" s="1117"/>
      <c r="E89" s="1117"/>
      <c r="F89" s="1157"/>
      <c r="G89" s="1158"/>
      <c r="H89" s="1117"/>
      <c r="I89" s="1117"/>
      <c r="J89" s="1117"/>
      <c r="K89" s="820"/>
    </row>
    <row r="90" spans="1:23" x14ac:dyDescent="0.35">
      <c r="A90" s="571"/>
      <c r="B90" s="1117"/>
      <c r="C90" s="1150"/>
      <c r="D90" s="1117"/>
      <c r="E90" s="1117"/>
      <c r="F90" s="1157"/>
      <c r="G90" s="1158"/>
      <c r="H90" s="1117"/>
      <c r="I90" s="1117"/>
      <c r="J90" s="1117"/>
      <c r="K90" s="1160"/>
    </row>
    <row r="91" spans="1:23" x14ac:dyDescent="0.35">
      <c r="A91" s="571"/>
      <c r="B91" s="1117"/>
      <c r="C91" s="1150"/>
      <c r="D91" s="1117"/>
      <c r="E91" s="1117"/>
      <c r="F91" s="1157"/>
      <c r="G91" s="1158"/>
      <c r="H91" s="1117"/>
      <c r="I91" s="1117"/>
      <c r="J91" s="1117"/>
      <c r="K91" s="820"/>
    </row>
    <row r="92" spans="1:23" x14ac:dyDescent="0.35">
      <c r="A92" s="571"/>
      <c r="B92" s="1117"/>
      <c r="C92" s="1150"/>
      <c r="D92" s="1117"/>
      <c r="E92" s="1117"/>
      <c r="F92" s="1157"/>
      <c r="G92" s="1158"/>
      <c r="H92" s="1117"/>
      <c r="I92" s="1117"/>
      <c r="J92" s="1117"/>
      <c r="K92" s="820"/>
    </row>
    <row r="93" spans="1:23" ht="18" customHeight="1" x14ac:dyDescent="0.35">
      <c r="A93" s="571"/>
      <c r="B93" s="1117"/>
      <c r="C93" s="1150"/>
      <c r="D93" s="1117"/>
      <c r="E93" s="1117"/>
      <c r="F93" s="1157"/>
      <c r="G93" s="1158"/>
      <c r="H93" s="1117"/>
      <c r="I93" s="1117"/>
      <c r="J93" s="1117"/>
      <c r="K93" s="820"/>
    </row>
    <row r="94" spans="1:23" ht="21.75" customHeight="1" x14ac:dyDescent="0.35">
      <c r="A94" s="571"/>
      <c r="B94" s="1117"/>
      <c r="C94" s="1150"/>
      <c r="D94" s="1117"/>
      <c r="E94" s="1117"/>
      <c r="F94" s="1157"/>
      <c r="G94" s="1158"/>
      <c r="H94" s="1117"/>
      <c r="I94" s="1117"/>
      <c r="J94" s="1117"/>
      <c r="K94" s="820"/>
    </row>
    <row r="95" spans="1:23" ht="27" customHeight="1" x14ac:dyDescent="0.35">
      <c r="A95" s="571"/>
      <c r="B95" s="1117"/>
      <c r="C95" s="1150"/>
      <c r="D95" s="1117"/>
      <c r="E95" s="1117"/>
      <c r="F95" s="1157"/>
      <c r="G95" s="1158"/>
      <c r="H95" s="1117"/>
      <c r="I95" s="1117"/>
      <c r="J95" s="1117"/>
      <c r="K95" s="820"/>
    </row>
    <row r="96" spans="1:23" x14ac:dyDescent="0.35">
      <c r="A96" s="571"/>
      <c r="B96" s="1117"/>
      <c r="C96" s="1150"/>
      <c r="D96" s="1117"/>
      <c r="E96" s="1117"/>
      <c r="F96" s="1157"/>
      <c r="G96" s="1158"/>
      <c r="H96" s="1117"/>
      <c r="I96" s="1117"/>
      <c r="J96" s="1117"/>
      <c r="K96" s="1117"/>
    </row>
    <row r="97" spans="1:11" x14ac:dyDescent="0.35">
      <c r="A97" s="571"/>
      <c r="B97" s="1117"/>
      <c r="C97" s="1150"/>
      <c r="D97" s="1117"/>
      <c r="E97" s="1117"/>
      <c r="F97" s="1157"/>
      <c r="G97" s="1158"/>
      <c r="H97" s="1117"/>
      <c r="I97" s="1117"/>
      <c r="J97" s="1117"/>
      <c r="K97" s="1117"/>
    </row>
    <row r="98" spans="1:11" x14ac:dyDescent="0.35">
      <c r="A98" s="571"/>
      <c r="B98" s="1117"/>
      <c r="C98" s="1150"/>
      <c r="D98" s="1117"/>
      <c r="E98" s="1117"/>
      <c r="F98" s="1157"/>
      <c r="G98" s="1158"/>
      <c r="H98" s="1117"/>
      <c r="I98" s="1117"/>
      <c r="J98" s="1117"/>
      <c r="K98" s="1117"/>
    </row>
    <row r="99" spans="1:11" x14ac:dyDescent="0.35">
      <c r="A99" s="571"/>
      <c r="B99" s="1117"/>
      <c r="C99" s="1150"/>
      <c r="D99" s="1117"/>
      <c r="E99" s="1117"/>
      <c r="F99" s="1157"/>
      <c r="G99" s="1158"/>
      <c r="H99" s="1117"/>
      <c r="I99" s="1117"/>
      <c r="J99" s="1117"/>
      <c r="K99" s="1117"/>
    </row>
    <row r="100" spans="1:11" x14ac:dyDescent="0.35">
      <c r="A100" s="571"/>
      <c r="B100" s="1117"/>
      <c r="C100" s="1150"/>
      <c r="D100" s="1117"/>
      <c r="E100" s="1117"/>
      <c r="F100" s="1157"/>
      <c r="G100" s="1158"/>
      <c r="H100" s="1117"/>
      <c r="I100" s="1117"/>
      <c r="J100" s="1117"/>
      <c r="K100" s="1117"/>
    </row>
    <row r="101" spans="1:11" x14ac:dyDescent="0.35">
      <c r="A101" s="571"/>
      <c r="B101" s="1117"/>
      <c r="C101" s="1150"/>
      <c r="D101" s="1117"/>
      <c r="E101" s="1117"/>
      <c r="F101" s="1157"/>
      <c r="G101" s="1158"/>
      <c r="H101" s="1117"/>
      <c r="I101" s="1117"/>
      <c r="J101" s="1117"/>
      <c r="K101" s="1117"/>
    </row>
    <row r="102" spans="1:11" x14ac:dyDescent="0.35">
      <c r="A102" s="571"/>
      <c r="B102" s="1117"/>
      <c r="C102" s="1150"/>
      <c r="D102" s="1117"/>
      <c r="E102" s="1117"/>
      <c r="F102" s="1157"/>
      <c r="G102" s="1158"/>
      <c r="H102" s="1117"/>
      <c r="I102" s="1117"/>
      <c r="J102" s="1117"/>
      <c r="K102" s="1117"/>
    </row>
    <row r="103" spans="1:11" x14ac:dyDescent="0.35">
      <c r="A103" s="571"/>
      <c r="B103" s="1117"/>
      <c r="C103" s="1150"/>
      <c r="D103" s="1117"/>
      <c r="E103" s="1117"/>
      <c r="F103" s="1157"/>
      <c r="G103" s="1158"/>
      <c r="H103" s="1117"/>
      <c r="I103" s="1117"/>
      <c r="J103" s="1117"/>
      <c r="K103" s="1117"/>
    </row>
    <row r="104" spans="1:11" x14ac:dyDescent="0.35">
      <c r="A104" s="571"/>
      <c r="B104" s="1117"/>
      <c r="C104" s="1150"/>
      <c r="D104" s="1117"/>
      <c r="E104" s="1117"/>
      <c r="F104" s="1157"/>
      <c r="G104" s="1158"/>
      <c r="H104" s="1117"/>
      <c r="I104" s="1117"/>
      <c r="J104" s="1117"/>
      <c r="K104" s="1117"/>
    </row>
    <row r="105" spans="1:11" x14ac:dyDescent="0.35">
      <c r="A105" s="571"/>
      <c r="B105" s="1117"/>
      <c r="C105" s="1150"/>
      <c r="D105" s="1117"/>
      <c r="E105" s="1117"/>
      <c r="F105" s="1157"/>
      <c r="G105" s="1158"/>
      <c r="H105" s="1117"/>
      <c r="I105" s="1117"/>
      <c r="J105" s="1117"/>
      <c r="K105" s="1117"/>
    </row>
    <row r="106" spans="1:11" x14ac:dyDescent="0.35">
      <c r="A106" s="571"/>
      <c r="B106" s="1117"/>
      <c r="C106" s="1150"/>
      <c r="D106" s="1117"/>
      <c r="E106" s="1117"/>
      <c r="F106" s="1157"/>
      <c r="G106" s="1158"/>
      <c r="H106" s="1117"/>
      <c r="I106" s="1117"/>
      <c r="J106" s="1117"/>
    </row>
    <row r="107" spans="1:11" x14ac:dyDescent="0.35">
      <c r="A107" s="571"/>
      <c r="B107" s="1117"/>
      <c r="C107" s="1150"/>
      <c r="D107" s="1117"/>
      <c r="E107" s="1117"/>
      <c r="F107" s="1157"/>
      <c r="G107" s="1158"/>
      <c r="H107" s="1117"/>
      <c r="I107" s="1117"/>
      <c r="J107" s="1117"/>
    </row>
    <row r="108" spans="1:11" x14ac:dyDescent="0.35">
      <c r="A108" s="571"/>
      <c r="B108" s="1117"/>
      <c r="C108" s="1150"/>
      <c r="D108" s="1117"/>
      <c r="E108" s="1117"/>
      <c r="F108" s="1157"/>
      <c r="G108" s="1158"/>
      <c r="H108" s="1117"/>
      <c r="I108" s="1117"/>
      <c r="J108" s="1117"/>
    </row>
    <row r="109" spans="1:11" x14ac:dyDescent="0.35">
      <c r="A109" s="571"/>
      <c r="B109" s="1117"/>
      <c r="C109" s="1150"/>
      <c r="D109" s="1117"/>
      <c r="E109" s="1117"/>
      <c r="F109" s="1157"/>
      <c r="G109" s="1158"/>
      <c r="H109" s="1117"/>
      <c r="I109" s="1117"/>
      <c r="J109" s="1117"/>
    </row>
    <row r="110" spans="1:11" x14ac:dyDescent="0.35">
      <c r="A110" s="571"/>
      <c r="B110" s="1117"/>
      <c r="C110" s="1150"/>
      <c r="D110" s="1117"/>
      <c r="E110" s="1117"/>
      <c r="F110" s="1157"/>
      <c r="G110" s="1158"/>
      <c r="H110" s="1117"/>
      <c r="I110" s="1117"/>
      <c r="J110" s="1117"/>
    </row>
  </sheetData>
  <mergeCells count="22">
    <mergeCell ref="A55:J55"/>
    <mergeCell ref="A1:J1"/>
    <mergeCell ref="A3:J3"/>
    <mergeCell ref="A4:J4"/>
    <mergeCell ref="A5:J5"/>
    <mergeCell ref="A6:J6"/>
    <mergeCell ref="A7:J7"/>
    <mergeCell ref="A38:J38"/>
    <mergeCell ref="B42:G42"/>
    <mergeCell ref="B48:G48"/>
    <mergeCell ref="A49:J49"/>
    <mergeCell ref="B54:G54"/>
    <mergeCell ref="B74:G74"/>
    <mergeCell ref="A76:J76"/>
    <mergeCell ref="B79:G79"/>
    <mergeCell ref="B80:G80"/>
    <mergeCell ref="B60:G60"/>
    <mergeCell ref="A61:J61"/>
    <mergeCell ref="B67:G67"/>
    <mergeCell ref="A68:J68"/>
    <mergeCell ref="B70:G70"/>
    <mergeCell ref="B72:G7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71"/>
  <sheetViews>
    <sheetView topLeftCell="A66" workbookViewId="0">
      <selection activeCell="N70" sqref="N70"/>
    </sheetView>
  </sheetViews>
  <sheetFormatPr defaultColWidth="8.81640625" defaultRowHeight="12.5" x14ac:dyDescent="0.35"/>
  <cols>
    <col min="1" max="1" width="24.54296875" style="532" customWidth="1"/>
    <col min="2" max="2" width="11" style="533" customWidth="1"/>
    <col min="3" max="3" width="9.26953125" style="523" bestFit="1" customWidth="1"/>
    <col min="4" max="4" width="10.7265625" style="533" customWidth="1"/>
    <col min="5" max="5" width="12.54296875" style="533" customWidth="1"/>
    <col min="6" max="6" width="18.1796875" style="534" bestFit="1" customWidth="1"/>
    <col min="7" max="7" width="10.453125" style="535" customWidth="1"/>
    <col min="8" max="8" width="16.453125" style="533" bestFit="1" customWidth="1"/>
    <col min="9" max="9" width="14.26953125" style="533" bestFit="1" customWidth="1"/>
    <col min="10" max="10" width="20" style="533" customWidth="1"/>
    <col min="11" max="11" width="1" style="533" customWidth="1"/>
    <col min="12" max="12" width="9.1796875" style="820" bestFit="1" customWidth="1"/>
    <col min="13" max="13" width="12.1796875" style="820" customWidth="1"/>
    <col min="14" max="256" width="8.81640625" style="820"/>
    <col min="257" max="257" width="24.54296875" style="820" customWidth="1"/>
    <col min="258" max="258" width="11" style="820" customWidth="1"/>
    <col min="259" max="259" width="9.26953125" style="820" bestFit="1" customWidth="1"/>
    <col min="260" max="260" width="10.7265625" style="820" customWidth="1"/>
    <col min="261" max="261" width="12.54296875" style="820" customWidth="1"/>
    <col min="262" max="262" width="18.1796875" style="820" bestFit="1" customWidth="1"/>
    <col min="263" max="263" width="10.453125" style="820" customWidth="1"/>
    <col min="264" max="264" width="16.453125" style="820" bestFit="1" customWidth="1"/>
    <col min="265" max="265" width="14.26953125" style="820" bestFit="1" customWidth="1"/>
    <col min="266" max="266" width="20" style="820" customWidth="1"/>
    <col min="267" max="267" width="1" style="820" customWidth="1"/>
    <col min="268" max="268" width="8.81640625" style="820"/>
    <col min="269" max="269" width="12.1796875" style="820" customWidth="1"/>
    <col min="270" max="512" width="8.81640625" style="820"/>
    <col min="513" max="513" width="24.54296875" style="820" customWidth="1"/>
    <col min="514" max="514" width="11" style="820" customWidth="1"/>
    <col min="515" max="515" width="9.26953125" style="820" bestFit="1" customWidth="1"/>
    <col min="516" max="516" width="10.7265625" style="820" customWidth="1"/>
    <col min="517" max="517" width="12.54296875" style="820" customWidth="1"/>
    <col min="518" max="518" width="18.1796875" style="820" bestFit="1" customWidth="1"/>
    <col min="519" max="519" width="10.453125" style="820" customWidth="1"/>
    <col min="520" max="520" width="16.453125" style="820" bestFit="1" customWidth="1"/>
    <col min="521" max="521" width="14.26953125" style="820" bestFit="1" customWidth="1"/>
    <col min="522" max="522" width="20" style="820" customWidth="1"/>
    <col min="523" max="523" width="1" style="820" customWidth="1"/>
    <col min="524" max="524" width="8.81640625" style="820"/>
    <col min="525" max="525" width="12.1796875" style="820" customWidth="1"/>
    <col min="526" max="768" width="8.81640625" style="820"/>
    <col min="769" max="769" width="24.54296875" style="820" customWidth="1"/>
    <col min="770" max="770" width="11" style="820" customWidth="1"/>
    <col min="771" max="771" width="9.26953125" style="820" bestFit="1" customWidth="1"/>
    <col min="772" max="772" width="10.7265625" style="820" customWidth="1"/>
    <col min="773" max="773" width="12.54296875" style="820" customWidth="1"/>
    <col min="774" max="774" width="18.1796875" style="820" bestFit="1" customWidth="1"/>
    <col min="775" max="775" width="10.453125" style="820" customWidth="1"/>
    <col min="776" max="776" width="16.453125" style="820" bestFit="1" customWidth="1"/>
    <col min="777" max="777" width="14.26953125" style="820" bestFit="1" customWidth="1"/>
    <col min="778" max="778" width="20" style="820" customWidth="1"/>
    <col min="779" max="779" width="1" style="820" customWidth="1"/>
    <col min="780" max="780" width="8.81640625" style="820"/>
    <col min="781" max="781" width="12.1796875" style="820" customWidth="1"/>
    <col min="782" max="1024" width="8.81640625" style="820"/>
    <col min="1025" max="1025" width="24.54296875" style="820" customWidth="1"/>
    <col min="1026" max="1026" width="11" style="820" customWidth="1"/>
    <col min="1027" max="1027" width="9.26953125" style="820" bestFit="1" customWidth="1"/>
    <col min="1028" max="1028" width="10.7265625" style="820" customWidth="1"/>
    <col min="1029" max="1029" width="12.54296875" style="820" customWidth="1"/>
    <col min="1030" max="1030" width="18.1796875" style="820" bestFit="1" customWidth="1"/>
    <col min="1031" max="1031" width="10.453125" style="820" customWidth="1"/>
    <col min="1032" max="1032" width="16.453125" style="820" bestFit="1" customWidth="1"/>
    <col min="1033" max="1033" width="14.26953125" style="820" bestFit="1" customWidth="1"/>
    <col min="1034" max="1034" width="20" style="820" customWidth="1"/>
    <col min="1035" max="1035" width="1" style="820" customWidth="1"/>
    <col min="1036" max="1036" width="8.81640625" style="820"/>
    <col min="1037" max="1037" width="12.1796875" style="820" customWidth="1"/>
    <col min="1038" max="1280" width="8.81640625" style="820"/>
    <col min="1281" max="1281" width="24.54296875" style="820" customWidth="1"/>
    <col min="1282" max="1282" width="11" style="820" customWidth="1"/>
    <col min="1283" max="1283" width="9.26953125" style="820" bestFit="1" customWidth="1"/>
    <col min="1284" max="1284" width="10.7265625" style="820" customWidth="1"/>
    <col min="1285" max="1285" width="12.54296875" style="820" customWidth="1"/>
    <col min="1286" max="1286" width="18.1796875" style="820" bestFit="1" customWidth="1"/>
    <col min="1287" max="1287" width="10.453125" style="820" customWidth="1"/>
    <col min="1288" max="1288" width="16.453125" style="820" bestFit="1" customWidth="1"/>
    <col min="1289" max="1289" width="14.26953125" style="820" bestFit="1" customWidth="1"/>
    <col min="1290" max="1290" width="20" style="820" customWidth="1"/>
    <col min="1291" max="1291" width="1" style="820" customWidth="1"/>
    <col min="1292" max="1292" width="8.81640625" style="820"/>
    <col min="1293" max="1293" width="12.1796875" style="820" customWidth="1"/>
    <col min="1294" max="1536" width="8.81640625" style="820"/>
    <col min="1537" max="1537" width="24.54296875" style="820" customWidth="1"/>
    <col min="1538" max="1538" width="11" style="820" customWidth="1"/>
    <col min="1539" max="1539" width="9.26953125" style="820" bestFit="1" customWidth="1"/>
    <col min="1540" max="1540" width="10.7265625" style="820" customWidth="1"/>
    <col min="1541" max="1541" width="12.54296875" style="820" customWidth="1"/>
    <col min="1542" max="1542" width="18.1796875" style="820" bestFit="1" customWidth="1"/>
    <col min="1543" max="1543" width="10.453125" style="820" customWidth="1"/>
    <col min="1544" max="1544" width="16.453125" style="820" bestFit="1" customWidth="1"/>
    <col min="1545" max="1545" width="14.26953125" style="820" bestFit="1" customWidth="1"/>
    <col min="1546" max="1546" width="20" style="820" customWidth="1"/>
    <col min="1547" max="1547" width="1" style="820" customWidth="1"/>
    <col min="1548" max="1548" width="8.81640625" style="820"/>
    <col min="1549" max="1549" width="12.1796875" style="820" customWidth="1"/>
    <col min="1550" max="1792" width="8.81640625" style="820"/>
    <col min="1793" max="1793" width="24.54296875" style="820" customWidth="1"/>
    <col min="1794" max="1794" width="11" style="820" customWidth="1"/>
    <col min="1795" max="1795" width="9.26953125" style="820" bestFit="1" customWidth="1"/>
    <col min="1796" max="1796" width="10.7265625" style="820" customWidth="1"/>
    <col min="1797" max="1797" width="12.54296875" style="820" customWidth="1"/>
    <col min="1798" max="1798" width="18.1796875" style="820" bestFit="1" customWidth="1"/>
    <col min="1799" max="1799" width="10.453125" style="820" customWidth="1"/>
    <col min="1800" max="1800" width="16.453125" style="820" bestFit="1" customWidth="1"/>
    <col min="1801" max="1801" width="14.26953125" style="820" bestFit="1" customWidth="1"/>
    <col min="1802" max="1802" width="20" style="820" customWidth="1"/>
    <col min="1803" max="1803" width="1" style="820" customWidth="1"/>
    <col min="1804" max="1804" width="8.81640625" style="820"/>
    <col min="1805" max="1805" width="12.1796875" style="820" customWidth="1"/>
    <col min="1806" max="2048" width="8.81640625" style="820"/>
    <col min="2049" max="2049" width="24.54296875" style="820" customWidth="1"/>
    <col min="2050" max="2050" width="11" style="820" customWidth="1"/>
    <col min="2051" max="2051" width="9.26953125" style="820" bestFit="1" customWidth="1"/>
    <col min="2052" max="2052" width="10.7265625" style="820" customWidth="1"/>
    <col min="2053" max="2053" width="12.54296875" style="820" customWidth="1"/>
    <col min="2054" max="2054" width="18.1796875" style="820" bestFit="1" customWidth="1"/>
    <col min="2055" max="2055" width="10.453125" style="820" customWidth="1"/>
    <col min="2056" max="2056" width="16.453125" style="820" bestFit="1" customWidth="1"/>
    <col min="2057" max="2057" width="14.26953125" style="820" bestFit="1" customWidth="1"/>
    <col min="2058" max="2058" width="20" style="820" customWidth="1"/>
    <col min="2059" max="2059" width="1" style="820" customWidth="1"/>
    <col min="2060" max="2060" width="8.81640625" style="820"/>
    <col min="2061" max="2061" width="12.1796875" style="820" customWidth="1"/>
    <col min="2062" max="2304" width="8.81640625" style="820"/>
    <col min="2305" max="2305" width="24.54296875" style="820" customWidth="1"/>
    <col min="2306" max="2306" width="11" style="820" customWidth="1"/>
    <col min="2307" max="2307" width="9.26953125" style="820" bestFit="1" customWidth="1"/>
    <col min="2308" max="2308" width="10.7265625" style="820" customWidth="1"/>
    <col min="2309" max="2309" width="12.54296875" style="820" customWidth="1"/>
    <col min="2310" max="2310" width="18.1796875" style="820" bestFit="1" customWidth="1"/>
    <col min="2311" max="2311" width="10.453125" style="820" customWidth="1"/>
    <col min="2312" max="2312" width="16.453125" style="820" bestFit="1" customWidth="1"/>
    <col min="2313" max="2313" width="14.26953125" style="820" bestFit="1" customWidth="1"/>
    <col min="2314" max="2314" width="20" style="820" customWidth="1"/>
    <col min="2315" max="2315" width="1" style="820" customWidth="1"/>
    <col min="2316" max="2316" width="8.81640625" style="820"/>
    <col min="2317" max="2317" width="12.1796875" style="820" customWidth="1"/>
    <col min="2318" max="2560" width="8.81640625" style="820"/>
    <col min="2561" max="2561" width="24.54296875" style="820" customWidth="1"/>
    <col min="2562" max="2562" width="11" style="820" customWidth="1"/>
    <col min="2563" max="2563" width="9.26953125" style="820" bestFit="1" customWidth="1"/>
    <col min="2564" max="2564" width="10.7265625" style="820" customWidth="1"/>
    <col min="2565" max="2565" width="12.54296875" style="820" customWidth="1"/>
    <col min="2566" max="2566" width="18.1796875" style="820" bestFit="1" customWidth="1"/>
    <col min="2567" max="2567" width="10.453125" style="820" customWidth="1"/>
    <col min="2568" max="2568" width="16.453125" style="820" bestFit="1" customWidth="1"/>
    <col min="2569" max="2569" width="14.26953125" style="820" bestFit="1" customWidth="1"/>
    <col min="2570" max="2570" width="20" style="820" customWidth="1"/>
    <col min="2571" max="2571" width="1" style="820" customWidth="1"/>
    <col min="2572" max="2572" width="8.81640625" style="820"/>
    <col min="2573" max="2573" width="12.1796875" style="820" customWidth="1"/>
    <col min="2574" max="2816" width="8.81640625" style="820"/>
    <col min="2817" max="2817" width="24.54296875" style="820" customWidth="1"/>
    <col min="2818" max="2818" width="11" style="820" customWidth="1"/>
    <col min="2819" max="2819" width="9.26953125" style="820" bestFit="1" customWidth="1"/>
    <col min="2820" max="2820" width="10.7265625" style="820" customWidth="1"/>
    <col min="2821" max="2821" width="12.54296875" style="820" customWidth="1"/>
    <col min="2822" max="2822" width="18.1796875" style="820" bestFit="1" customWidth="1"/>
    <col min="2823" max="2823" width="10.453125" style="820" customWidth="1"/>
    <col min="2824" max="2824" width="16.453125" style="820" bestFit="1" customWidth="1"/>
    <col min="2825" max="2825" width="14.26953125" style="820" bestFit="1" customWidth="1"/>
    <col min="2826" max="2826" width="20" style="820" customWidth="1"/>
    <col min="2827" max="2827" width="1" style="820" customWidth="1"/>
    <col min="2828" max="2828" width="8.81640625" style="820"/>
    <col min="2829" max="2829" width="12.1796875" style="820" customWidth="1"/>
    <col min="2830" max="3072" width="8.81640625" style="820"/>
    <col min="3073" max="3073" width="24.54296875" style="820" customWidth="1"/>
    <col min="3074" max="3074" width="11" style="820" customWidth="1"/>
    <col min="3075" max="3075" width="9.26953125" style="820" bestFit="1" customWidth="1"/>
    <col min="3076" max="3076" width="10.7265625" style="820" customWidth="1"/>
    <col min="3077" max="3077" width="12.54296875" style="820" customWidth="1"/>
    <col min="3078" max="3078" width="18.1796875" style="820" bestFit="1" customWidth="1"/>
    <col min="3079" max="3079" width="10.453125" style="820" customWidth="1"/>
    <col min="3080" max="3080" width="16.453125" style="820" bestFit="1" customWidth="1"/>
    <col min="3081" max="3081" width="14.26953125" style="820" bestFit="1" customWidth="1"/>
    <col min="3082" max="3082" width="20" style="820" customWidth="1"/>
    <col min="3083" max="3083" width="1" style="820" customWidth="1"/>
    <col min="3084" max="3084" width="8.81640625" style="820"/>
    <col min="3085" max="3085" width="12.1796875" style="820" customWidth="1"/>
    <col min="3086" max="3328" width="8.81640625" style="820"/>
    <col min="3329" max="3329" width="24.54296875" style="820" customWidth="1"/>
    <col min="3330" max="3330" width="11" style="820" customWidth="1"/>
    <col min="3331" max="3331" width="9.26953125" style="820" bestFit="1" customWidth="1"/>
    <col min="3332" max="3332" width="10.7265625" style="820" customWidth="1"/>
    <col min="3333" max="3333" width="12.54296875" style="820" customWidth="1"/>
    <col min="3334" max="3334" width="18.1796875" style="820" bestFit="1" customWidth="1"/>
    <col min="3335" max="3335" width="10.453125" style="820" customWidth="1"/>
    <col min="3336" max="3336" width="16.453125" style="820" bestFit="1" customWidth="1"/>
    <col min="3337" max="3337" width="14.26953125" style="820" bestFit="1" customWidth="1"/>
    <col min="3338" max="3338" width="20" style="820" customWidth="1"/>
    <col min="3339" max="3339" width="1" style="820" customWidth="1"/>
    <col min="3340" max="3340" width="8.81640625" style="820"/>
    <col min="3341" max="3341" width="12.1796875" style="820" customWidth="1"/>
    <col min="3342" max="3584" width="8.81640625" style="820"/>
    <col min="3585" max="3585" width="24.54296875" style="820" customWidth="1"/>
    <col min="3586" max="3586" width="11" style="820" customWidth="1"/>
    <col min="3587" max="3587" width="9.26953125" style="820" bestFit="1" customWidth="1"/>
    <col min="3588" max="3588" width="10.7265625" style="820" customWidth="1"/>
    <col min="3589" max="3589" width="12.54296875" style="820" customWidth="1"/>
    <col min="3590" max="3590" width="18.1796875" style="820" bestFit="1" customWidth="1"/>
    <col min="3591" max="3591" width="10.453125" style="820" customWidth="1"/>
    <col min="3592" max="3592" width="16.453125" style="820" bestFit="1" customWidth="1"/>
    <col min="3593" max="3593" width="14.26953125" style="820" bestFit="1" customWidth="1"/>
    <col min="3594" max="3594" width="20" style="820" customWidth="1"/>
    <col min="3595" max="3595" width="1" style="820" customWidth="1"/>
    <col min="3596" max="3596" width="8.81640625" style="820"/>
    <col min="3597" max="3597" width="12.1796875" style="820" customWidth="1"/>
    <col min="3598" max="3840" width="8.81640625" style="820"/>
    <col min="3841" max="3841" width="24.54296875" style="820" customWidth="1"/>
    <col min="3842" max="3842" width="11" style="820" customWidth="1"/>
    <col min="3843" max="3843" width="9.26953125" style="820" bestFit="1" customWidth="1"/>
    <col min="3844" max="3844" width="10.7265625" style="820" customWidth="1"/>
    <col min="3845" max="3845" width="12.54296875" style="820" customWidth="1"/>
    <col min="3846" max="3846" width="18.1796875" style="820" bestFit="1" customWidth="1"/>
    <col min="3847" max="3847" width="10.453125" style="820" customWidth="1"/>
    <col min="3848" max="3848" width="16.453125" style="820" bestFit="1" customWidth="1"/>
    <col min="3849" max="3849" width="14.26953125" style="820" bestFit="1" customWidth="1"/>
    <col min="3850" max="3850" width="20" style="820" customWidth="1"/>
    <col min="3851" max="3851" width="1" style="820" customWidth="1"/>
    <col min="3852" max="3852" width="8.81640625" style="820"/>
    <col min="3853" max="3853" width="12.1796875" style="820" customWidth="1"/>
    <col min="3854" max="4096" width="8.81640625" style="820"/>
    <col min="4097" max="4097" width="24.54296875" style="820" customWidth="1"/>
    <col min="4098" max="4098" width="11" style="820" customWidth="1"/>
    <col min="4099" max="4099" width="9.26953125" style="820" bestFit="1" customWidth="1"/>
    <col min="4100" max="4100" width="10.7265625" style="820" customWidth="1"/>
    <col min="4101" max="4101" width="12.54296875" style="820" customWidth="1"/>
    <col min="4102" max="4102" width="18.1796875" style="820" bestFit="1" customWidth="1"/>
    <col min="4103" max="4103" width="10.453125" style="820" customWidth="1"/>
    <col min="4104" max="4104" width="16.453125" style="820" bestFit="1" customWidth="1"/>
    <col min="4105" max="4105" width="14.26953125" style="820" bestFit="1" customWidth="1"/>
    <col min="4106" max="4106" width="20" style="820" customWidth="1"/>
    <col min="4107" max="4107" width="1" style="820" customWidth="1"/>
    <col min="4108" max="4108" width="8.81640625" style="820"/>
    <col min="4109" max="4109" width="12.1796875" style="820" customWidth="1"/>
    <col min="4110" max="4352" width="8.81640625" style="820"/>
    <col min="4353" max="4353" width="24.54296875" style="820" customWidth="1"/>
    <col min="4354" max="4354" width="11" style="820" customWidth="1"/>
    <col min="4355" max="4355" width="9.26953125" style="820" bestFit="1" customWidth="1"/>
    <col min="4356" max="4356" width="10.7265625" style="820" customWidth="1"/>
    <col min="4357" max="4357" width="12.54296875" style="820" customWidth="1"/>
    <col min="4358" max="4358" width="18.1796875" style="820" bestFit="1" customWidth="1"/>
    <col min="4359" max="4359" width="10.453125" style="820" customWidth="1"/>
    <col min="4360" max="4360" width="16.453125" style="820" bestFit="1" customWidth="1"/>
    <col min="4361" max="4361" width="14.26953125" style="820" bestFit="1" customWidth="1"/>
    <col min="4362" max="4362" width="20" style="820" customWidth="1"/>
    <col min="4363" max="4363" width="1" style="820" customWidth="1"/>
    <col min="4364" max="4364" width="8.81640625" style="820"/>
    <col min="4365" max="4365" width="12.1796875" style="820" customWidth="1"/>
    <col min="4366" max="4608" width="8.81640625" style="820"/>
    <col min="4609" max="4609" width="24.54296875" style="820" customWidth="1"/>
    <col min="4610" max="4610" width="11" style="820" customWidth="1"/>
    <col min="4611" max="4611" width="9.26953125" style="820" bestFit="1" customWidth="1"/>
    <col min="4612" max="4612" width="10.7265625" style="820" customWidth="1"/>
    <col min="4613" max="4613" width="12.54296875" style="820" customWidth="1"/>
    <col min="4614" max="4614" width="18.1796875" style="820" bestFit="1" customWidth="1"/>
    <col min="4615" max="4615" width="10.453125" style="820" customWidth="1"/>
    <col min="4616" max="4616" width="16.453125" style="820" bestFit="1" customWidth="1"/>
    <col min="4617" max="4617" width="14.26953125" style="820" bestFit="1" customWidth="1"/>
    <col min="4618" max="4618" width="20" style="820" customWidth="1"/>
    <col min="4619" max="4619" width="1" style="820" customWidth="1"/>
    <col min="4620" max="4620" width="8.81640625" style="820"/>
    <col min="4621" max="4621" width="12.1796875" style="820" customWidth="1"/>
    <col min="4622" max="4864" width="8.81640625" style="820"/>
    <col min="4865" max="4865" width="24.54296875" style="820" customWidth="1"/>
    <col min="4866" max="4866" width="11" style="820" customWidth="1"/>
    <col min="4867" max="4867" width="9.26953125" style="820" bestFit="1" customWidth="1"/>
    <col min="4868" max="4868" width="10.7265625" style="820" customWidth="1"/>
    <col min="4869" max="4869" width="12.54296875" style="820" customWidth="1"/>
    <col min="4870" max="4870" width="18.1796875" style="820" bestFit="1" customWidth="1"/>
    <col min="4871" max="4871" width="10.453125" style="820" customWidth="1"/>
    <col min="4872" max="4872" width="16.453125" style="820" bestFit="1" customWidth="1"/>
    <col min="4873" max="4873" width="14.26953125" style="820" bestFit="1" customWidth="1"/>
    <col min="4874" max="4874" width="20" style="820" customWidth="1"/>
    <col min="4875" max="4875" width="1" style="820" customWidth="1"/>
    <col min="4876" max="4876" width="8.81640625" style="820"/>
    <col min="4877" max="4877" width="12.1796875" style="820" customWidth="1"/>
    <col min="4878" max="5120" width="8.81640625" style="820"/>
    <col min="5121" max="5121" width="24.54296875" style="820" customWidth="1"/>
    <col min="5122" max="5122" width="11" style="820" customWidth="1"/>
    <col min="5123" max="5123" width="9.26953125" style="820" bestFit="1" customWidth="1"/>
    <col min="5124" max="5124" width="10.7265625" style="820" customWidth="1"/>
    <col min="5125" max="5125" width="12.54296875" style="820" customWidth="1"/>
    <col min="5126" max="5126" width="18.1796875" style="820" bestFit="1" customWidth="1"/>
    <col min="5127" max="5127" width="10.453125" style="820" customWidth="1"/>
    <col min="5128" max="5128" width="16.453125" style="820" bestFit="1" customWidth="1"/>
    <col min="5129" max="5129" width="14.26953125" style="820" bestFit="1" customWidth="1"/>
    <col min="5130" max="5130" width="20" style="820" customWidth="1"/>
    <col min="5131" max="5131" width="1" style="820" customWidth="1"/>
    <col min="5132" max="5132" width="8.81640625" style="820"/>
    <col min="5133" max="5133" width="12.1796875" style="820" customWidth="1"/>
    <col min="5134" max="5376" width="8.81640625" style="820"/>
    <col min="5377" max="5377" width="24.54296875" style="820" customWidth="1"/>
    <col min="5378" max="5378" width="11" style="820" customWidth="1"/>
    <col min="5379" max="5379" width="9.26953125" style="820" bestFit="1" customWidth="1"/>
    <col min="5380" max="5380" width="10.7265625" style="820" customWidth="1"/>
    <col min="5381" max="5381" width="12.54296875" style="820" customWidth="1"/>
    <col min="5382" max="5382" width="18.1796875" style="820" bestFit="1" customWidth="1"/>
    <col min="5383" max="5383" width="10.453125" style="820" customWidth="1"/>
    <col min="5384" max="5384" width="16.453125" style="820" bestFit="1" customWidth="1"/>
    <col min="5385" max="5385" width="14.26953125" style="820" bestFit="1" customWidth="1"/>
    <col min="5386" max="5386" width="20" style="820" customWidth="1"/>
    <col min="5387" max="5387" width="1" style="820" customWidth="1"/>
    <col min="5388" max="5388" width="8.81640625" style="820"/>
    <col min="5389" max="5389" width="12.1796875" style="820" customWidth="1"/>
    <col min="5390" max="5632" width="8.81640625" style="820"/>
    <col min="5633" max="5633" width="24.54296875" style="820" customWidth="1"/>
    <col min="5634" max="5634" width="11" style="820" customWidth="1"/>
    <col min="5635" max="5635" width="9.26953125" style="820" bestFit="1" customWidth="1"/>
    <col min="5636" max="5636" width="10.7265625" style="820" customWidth="1"/>
    <col min="5637" max="5637" width="12.54296875" style="820" customWidth="1"/>
    <col min="5638" max="5638" width="18.1796875" style="820" bestFit="1" customWidth="1"/>
    <col min="5639" max="5639" width="10.453125" style="820" customWidth="1"/>
    <col min="5640" max="5640" width="16.453125" style="820" bestFit="1" customWidth="1"/>
    <col min="5641" max="5641" width="14.26953125" style="820" bestFit="1" customWidth="1"/>
    <col min="5642" max="5642" width="20" style="820" customWidth="1"/>
    <col min="5643" max="5643" width="1" style="820" customWidth="1"/>
    <col min="5644" max="5644" width="8.81640625" style="820"/>
    <col min="5645" max="5645" width="12.1796875" style="820" customWidth="1"/>
    <col min="5646" max="5888" width="8.81640625" style="820"/>
    <col min="5889" max="5889" width="24.54296875" style="820" customWidth="1"/>
    <col min="5890" max="5890" width="11" style="820" customWidth="1"/>
    <col min="5891" max="5891" width="9.26953125" style="820" bestFit="1" customWidth="1"/>
    <col min="5892" max="5892" width="10.7265625" style="820" customWidth="1"/>
    <col min="5893" max="5893" width="12.54296875" style="820" customWidth="1"/>
    <col min="5894" max="5894" width="18.1796875" style="820" bestFit="1" customWidth="1"/>
    <col min="5895" max="5895" width="10.453125" style="820" customWidth="1"/>
    <col min="5896" max="5896" width="16.453125" style="820" bestFit="1" customWidth="1"/>
    <col min="5897" max="5897" width="14.26953125" style="820" bestFit="1" customWidth="1"/>
    <col min="5898" max="5898" width="20" style="820" customWidth="1"/>
    <col min="5899" max="5899" width="1" style="820" customWidth="1"/>
    <col min="5900" max="5900" width="8.81640625" style="820"/>
    <col min="5901" max="5901" width="12.1796875" style="820" customWidth="1"/>
    <col min="5902" max="6144" width="8.81640625" style="820"/>
    <col min="6145" max="6145" width="24.54296875" style="820" customWidth="1"/>
    <col min="6146" max="6146" width="11" style="820" customWidth="1"/>
    <col min="6147" max="6147" width="9.26953125" style="820" bestFit="1" customWidth="1"/>
    <col min="6148" max="6148" width="10.7265625" style="820" customWidth="1"/>
    <col min="6149" max="6149" width="12.54296875" style="820" customWidth="1"/>
    <col min="6150" max="6150" width="18.1796875" style="820" bestFit="1" customWidth="1"/>
    <col min="6151" max="6151" width="10.453125" style="820" customWidth="1"/>
    <col min="6152" max="6152" width="16.453125" style="820" bestFit="1" customWidth="1"/>
    <col min="6153" max="6153" width="14.26953125" style="820" bestFit="1" customWidth="1"/>
    <col min="6154" max="6154" width="20" style="820" customWidth="1"/>
    <col min="6155" max="6155" width="1" style="820" customWidth="1"/>
    <col min="6156" max="6156" width="8.81640625" style="820"/>
    <col min="6157" max="6157" width="12.1796875" style="820" customWidth="1"/>
    <col min="6158" max="6400" width="8.81640625" style="820"/>
    <col min="6401" max="6401" width="24.54296875" style="820" customWidth="1"/>
    <col min="6402" max="6402" width="11" style="820" customWidth="1"/>
    <col min="6403" max="6403" width="9.26953125" style="820" bestFit="1" customWidth="1"/>
    <col min="6404" max="6404" width="10.7265625" style="820" customWidth="1"/>
    <col min="6405" max="6405" width="12.54296875" style="820" customWidth="1"/>
    <col min="6406" max="6406" width="18.1796875" style="820" bestFit="1" customWidth="1"/>
    <col min="6407" max="6407" width="10.453125" style="820" customWidth="1"/>
    <col min="6408" max="6408" width="16.453125" style="820" bestFit="1" customWidth="1"/>
    <col min="6409" max="6409" width="14.26953125" style="820" bestFit="1" customWidth="1"/>
    <col min="6410" max="6410" width="20" style="820" customWidth="1"/>
    <col min="6411" max="6411" width="1" style="820" customWidth="1"/>
    <col min="6412" max="6412" width="8.81640625" style="820"/>
    <col min="6413" max="6413" width="12.1796875" style="820" customWidth="1"/>
    <col min="6414" max="6656" width="8.81640625" style="820"/>
    <col min="6657" max="6657" width="24.54296875" style="820" customWidth="1"/>
    <col min="6658" max="6658" width="11" style="820" customWidth="1"/>
    <col min="6659" max="6659" width="9.26953125" style="820" bestFit="1" customWidth="1"/>
    <col min="6660" max="6660" width="10.7265625" style="820" customWidth="1"/>
    <col min="6661" max="6661" width="12.54296875" style="820" customWidth="1"/>
    <col min="6662" max="6662" width="18.1796875" style="820" bestFit="1" customWidth="1"/>
    <col min="6663" max="6663" width="10.453125" style="820" customWidth="1"/>
    <col min="6664" max="6664" width="16.453125" style="820" bestFit="1" customWidth="1"/>
    <col min="6665" max="6665" width="14.26953125" style="820" bestFit="1" customWidth="1"/>
    <col min="6666" max="6666" width="20" style="820" customWidth="1"/>
    <col min="6667" max="6667" width="1" style="820" customWidth="1"/>
    <col min="6668" max="6668" width="8.81640625" style="820"/>
    <col min="6669" max="6669" width="12.1796875" style="820" customWidth="1"/>
    <col min="6670" max="6912" width="8.81640625" style="820"/>
    <col min="6913" max="6913" width="24.54296875" style="820" customWidth="1"/>
    <col min="6914" max="6914" width="11" style="820" customWidth="1"/>
    <col min="6915" max="6915" width="9.26953125" style="820" bestFit="1" customWidth="1"/>
    <col min="6916" max="6916" width="10.7265625" style="820" customWidth="1"/>
    <col min="6917" max="6917" width="12.54296875" style="820" customWidth="1"/>
    <col min="6918" max="6918" width="18.1796875" style="820" bestFit="1" customWidth="1"/>
    <col min="6919" max="6919" width="10.453125" style="820" customWidth="1"/>
    <col min="6920" max="6920" width="16.453125" style="820" bestFit="1" customWidth="1"/>
    <col min="6921" max="6921" width="14.26953125" style="820" bestFit="1" customWidth="1"/>
    <col min="6922" max="6922" width="20" style="820" customWidth="1"/>
    <col min="6923" max="6923" width="1" style="820" customWidth="1"/>
    <col min="6924" max="6924" width="8.81640625" style="820"/>
    <col min="6925" max="6925" width="12.1796875" style="820" customWidth="1"/>
    <col min="6926" max="7168" width="8.81640625" style="820"/>
    <col min="7169" max="7169" width="24.54296875" style="820" customWidth="1"/>
    <col min="7170" max="7170" width="11" style="820" customWidth="1"/>
    <col min="7171" max="7171" width="9.26953125" style="820" bestFit="1" customWidth="1"/>
    <col min="7172" max="7172" width="10.7265625" style="820" customWidth="1"/>
    <col min="7173" max="7173" width="12.54296875" style="820" customWidth="1"/>
    <col min="7174" max="7174" width="18.1796875" style="820" bestFit="1" customWidth="1"/>
    <col min="7175" max="7175" width="10.453125" style="820" customWidth="1"/>
    <col min="7176" max="7176" width="16.453125" style="820" bestFit="1" customWidth="1"/>
    <col min="7177" max="7177" width="14.26953125" style="820" bestFit="1" customWidth="1"/>
    <col min="7178" max="7178" width="20" style="820" customWidth="1"/>
    <col min="7179" max="7179" width="1" style="820" customWidth="1"/>
    <col min="7180" max="7180" width="8.81640625" style="820"/>
    <col min="7181" max="7181" width="12.1796875" style="820" customWidth="1"/>
    <col min="7182" max="7424" width="8.81640625" style="820"/>
    <col min="7425" max="7425" width="24.54296875" style="820" customWidth="1"/>
    <col min="7426" max="7426" width="11" style="820" customWidth="1"/>
    <col min="7427" max="7427" width="9.26953125" style="820" bestFit="1" customWidth="1"/>
    <col min="7428" max="7428" width="10.7265625" style="820" customWidth="1"/>
    <col min="7429" max="7429" width="12.54296875" style="820" customWidth="1"/>
    <col min="7430" max="7430" width="18.1796875" style="820" bestFit="1" customWidth="1"/>
    <col min="7431" max="7431" width="10.453125" style="820" customWidth="1"/>
    <col min="7432" max="7432" width="16.453125" style="820" bestFit="1" customWidth="1"/>
    <col min="7433" max="7433" width="14.26953125" style="820" bestFit="1" customWidth="1"/>
    <col min="7434" max="7434" width="20" style="820" customWidth="1"/>
    <col min="7435" max="7435" width="1" style="820" customWidth="1"/>
    <col min="7436" max="7436" width="8.81640625" style="820"/>
    <col min="7437" max="7437" width="12.1796875" style="820" customWidth="1"/>
    <col min="7438" max="7680" width="8.81640625" style="820"/>
    <col min="7681" max="7681" width="24.54296875" style="820" customWidth="1"/>
    <col min="7682" max="7682" width="11" style="820" customWidth="1"/>
    <col min="7683" max="7683" width="9.26953125" style="820" bestFit="1" customWidth="1"/>
    <col min="7684" max="7684" width="10.7265625" style="820" customWidth="1"/>
    <col min="7685" max="7685" width="12.54296875" style="820" customWidth="1"/>
    <col min="7686" max="7686" width="18.1796875" style="820" bestFit="1" customWidth="1"/>
    <col min="7687" max="7687" width="10.453125" style="820" customWidth="1"/>
    <col min="7688" max="7688" width="16.453125" style="820" bestFit="1" customWidth="1"/>
    <col min="7689" max="7689" width="14.26953125" style="820" bestFit="1" customWidth="1"/>
    <col min="7690" max="7690" width="20" style="820" customWidth="1"/>
    <col min="7691" max="7691" width="1" style="820" customWidth="1"/>
    <col min="7692" max="7692" width="8.81640625" style="820"/>
    <col min="7693" max="7693" width="12.1796875" style="820" customWidth="1"/>
    <col min="7694" max="7936" width="8.81640625" style="820"/>
    <col min="7937" max="7937" width="24.54296875" style="820" customWidth="1"/>
    <col min="7938" max="7938" width="11" style="820" customWidth="1"/>
    <col min="7939" max="7939" width="9.26953125" style="820" bestFit="1" customWidth="1"/>
    <col min="7940" max="7940" width="10.7265625" style="820" customWidth="1"/>
    <col min="7941" max="7941" width="12.54296875" style="820" customWidth="1"/>
    <col min="7942" max="7942" width="18.1796875" style="820" bestFit="1" customWidth="1"/>
    <col min="7943" max="7943" width="10.453125" style="820" customWidth="1"/>
    <col min="7944" max="7944" width="16.453125" style="820" bestFit="1" customWidth="1"/>
    <col min="7945" max="7945" width="14.26953125" style="820" bestFit="1" customWidth="1"/>
    <col min="7946" max="7946" width="20" style="820" customWidth="1"/>
    <col min="7947" max="7947" width="1" style="820" customWidth="1"/>
    <col min="7948" max="7948" width="8.81640625" style="820"/>
    <col min="7949" max="7949" width="12.1796875" style="820" customWidth="1"/>
    <col min="7950" max="8192" width="8.81640625" style="820"/>
    <col min="8193" max="8193" width="24.54296875" style="820" customWidth="1"/>
    <col min="8194" max="8194" width="11" style="820" customWidth="1"/>
    <col min="8195" max="8195" width="9.26953125" style="820" bestFit="1" customWidth="1"/>
    <col min="8196" max="8196" width="10.7265625" style="820" customWidth="1"/>
    <col min="8197" max="8197" width="12.54296875" style="820" customWidth="1"/>
    <col min="8198" max="8198" width="18.1796875" style="820" bestFit="1" customWidth="1"/>
    <col min="8199" max="8199" width="10.453125" style="820" customWidth="1"/>
    <col min="8200" max="8200" width="16.453125" style="820" bestFit="1" customWidth="1"/>
    <col min="8201" max="8201" width="14.26953125" style="820" bestFit="1" customWidth="1"/>
    <col min="8202" max="8202" width="20" style="820" customWidth="1"/>
    <col min="8203" max="8203" width="1" style="820" customWidth="1"/>
    <col min="8204" max="8204" width="8.81640625" style="820"/>
    <col min="8205" max="8205" width="12.1796875" style="820" customWidth="1"/>
    <col min="8206" max="8448" width="8.81640625" style="820"/>
    <col min="8449" max="8449" width="24.54296875" style="820" customWidth="1"/>
    <col min="8450" max="8450" width="11" style="820" customWidth="1"/>
    <col min="8451" max="8451" width="9.26953125" style="820" bestFit="1" customWidth="1"/>
    <col min="8452" max="8452" width="10.7265625" style="820" customWidth="1"/>
    <col min="8453" max="8453" width="12.54296875" style="820" customWidth="1"/>
    <col min="8454" max="8454" width="18.1796875" style="820" bestFit="1" customWidth="1"/>
    <col min="8455" max="8455" width="10.453125" style="820" customWidth="1"/>
    <col min="8456" max="8456" width="16.453125" style="820" bestFit="1" customWidth="1"/>
    <col min="8457" max="8457" width="14.26953125" style="820" bestFit="1" customWidth="1"/>
    <col min="8458" max="8458" width="20" style="820" customWidth="1"/>
    <col min="8459" max="8459" width="1" style="820" customWidth="1"/>
    <col min="8460" max="8460" width="8.81640625" style="820"/>
    <col min="8461" max="8461" width="12.1796875" style="820" customWidth="1"/>
    <col min="8462" max="8704" width="8.81640625" style="820"/>
    <col min="8705" max="8705" width="24.54296875" style="820" customWidth="1"/>
    <col min="8706" max="8706" width="11" style="820" customWidth="1"/>
    <col min="8707" max="8707" width="9.26953125" style="820" bestFit="1" customWidth="1"/>
    <col min="8708" max="8708" width="10.7265625" style="820" customWidth="1"/>
    <col min="8709" max="8709" width="12.54296875" style="820" customWidth="1"/>
    <col min="8710" max="8710" width="18.1796875" style="820" bestFit="1" customWidth="1"/>
    <col min="8711" max="8711" width="10.453125" style="820" customWidth="1"/>
    <col min="8712" max="8712" width="16.453125" style="820" bestFit="1" customWidth="1"/>
    <col min="8713" max="8713" width="14.26953125" style="820" bestFit="1" customWidth="1"/>
    <col min="8714" max="8714" width="20" style="820" customWidth="1"/>
    <col min="8715" max="8715" width="1" style="820" customWidth="1"/>
    <col min="8716" max="8716" width="8.81640625" style="820"/>
    <col min="8717" max="8717" width="12.1796875" style="820" customWidth="1"/>
    <col min="8718" max="8960" width="8.81640625" style="820"/>
    <col min="8961" max="8961" width="24.54296875" style="820" customWidth="1"/>
    <col min="8962" max="8962" width="11" style="820" customWidth="1"/>
    <col min="8963" max="8963" width="9.26953125" style="820" bestFit="1" customWidth="1"/>
    <col min="8964" max="8964" width="10.7265625" style="820" customWidth="1"/>
    <col min="8965" max="8965" width="12.54296875" style="820" customWidth="1"/>
    <col min="8966" max="8966" width="18.1796875" style="820" bestFit="1" customWidth="1"/>
    <col min="8967" max="8967" width="10.453125" style="820" customWidth="1"/>
    <col min="8968" max="8968" width="16.453125" style="820" bestFit="1" customWidth="1"/>
    <col min="8969" max="8969" width="14.26953125" style="820" bestFit="1" customWidth="1"/>
    <col min="8970" max="8970" width="20" style="820" customWidth="1"/>
    <col min="8971" max="8971" width="1" style="820" customWidth="1"/>
    <col min="8972" max="8972" width="8.81640625" style="820"/>
    <col min="8973" max="8973" width="12.1796875" style="820" customWidth="1"/>
    <col min="8974" max="9216" width="8.81640625" style="820"/>
    <col min="9217" max="9217" width="24.54296875" style="820" customWidth="1"/>
    <col min="9218" max="9218" width="11" style="820" customWidth="1"/>
    <col min="9219" max="9219" width="9.26953125" style="820" bestFit="1" customWidth="1"/>
    <col min="9220" max="9220" width="10.7265625" style="820" customWidth="1"/>
    <col min="9221" max="9221" width="12.54296875" style="820" customWidth="1"/>
    <col min="9222" max="9222" width="18.1796875" style="820" bestFit="1" customWidth="1"/>
    <col min="9223" max="9223" width="10.453125" style="820" customWidth="1"/>
    <col min="9224" max="9224" width="16.453125" style="820" bestFit="1" customWidth="1"/>
    <col min="9225" max="9225" width="14.26953125" style="820" bestFit="1" customWidth="1"/>
    <col min="9226" max="9226" width="20" style="820" customWidth="1"/>
    <col min="9227" max="9227" width="1" style="820" customWidth="1"/>
    <col min="9228" max="9228" width="8.81640625" style="820"/>
    <col min="9229" max="9229" width="12.1796875" style="820" customWidth="1"/>
    <col min="9230" max="9472" width="8.81640625" style="820"/>
    <col min="9473" max="9473" width="24.54296875" style="820" customWidth="1"/>
    <col min="9474" max="9474" width="11" style="820" customWidth="1"/>
    <col min="9475" max="9475" width="9.26953125" style="820" bestFit="1" customWidth="1"/>
    <col min="9476" max="9476" width="10.7265625" style="820" customWidth="1"/>
    <col min="9477" max="9477" width="12.54296875" style="820" customWidth="1"/>
    <col min="9478" max="9478" width="18.1796875" style="820" bestFit="1" customWidth="1"/>
    <col min="9479" max="9479" width="10.453125" style="820" customWidth="1"/>
    <col min="9480" max="9480" width="16.453125" style="820" bestFit="1" customWidth="1"/>
    <col min="9481" max="9481" width="14.26953125" style="820" bestFit="1" customWidth="1"/>
    <col min="9482" max="9482" width="20" style="820" customWidth="1"/>
    <col min="9483" max="9483" width="1" style="820" customWidth="1"/>
    <col min="9484" max="9484" width="8.81640625" style="820"/>
    <col min="9485" max="9485" width="12.1796875" style="820" customWidth="1"/>
    <col min="9486" max="9728" width="8.81640625" style="820"/>
    <col min="9729" max="9729" width="24.54296875" style="820" customWidth="1"/>
    <col min="9730" max="9730" width="11" style="820" customWidth="1"/>
    <col min="9731" max="9731" width="9.26953125" style="820" bestFit="1" customWidth="1"/>
    <col min="9732" max="9732" width="10.7265625" style="820" customWidth="1"/>
    <col min="9733" max="9733" width="12.54296875" style="820" customWidth="1"/>
    <col min="9734" max="9734" width="18.1796875" style="820" bestFit="1" customWidth="1"/>
    <col min="9735" max="9735" width="10.453125" style="820" customWidth="1"/>
    <col min="9736" max="9736" width="16.453125" style="820" bestFit="1" customWidth="1"/>
    <col min="9737" max="9737" width="14.26953125" style="820" bestFit="1" customWidth="1"/>
    <col min="9738" max="9738" width="20" style="820" customWidth="1"/>
    <col min="9739" max="9739" width="1" style="820" customWidth="1"/>
    <col min="9740" max="9740" width="8.81640625" style="820"/>
    <col min="9741" max="9741" width="12.1796875" style="820" customWidth="1"/>
    <col min="9742" max="9984" width="8.81640625" style="820"/>
    <col min="9985" max="9985" width="24.54296875" style="820" customWidth="1"/>
    <col min="9986" max="9986" width="11" style="820" customWidth="1"/>
    <col min="9987" max="9987" width="9.26953125" style="820" bestFit="1" customWidth="1"/>
    <col min="9988" max="9988" width="10.7265625" style="820" customWidth="1"/>
    <col min="9989" max="9989" width="12.54296875" style="820" customWidth="1"/>
    <col min="9990" max="9990" width="18.1796875" style="820" bestFit="1" customWidth="1"/>
    <col min="9991" max="9991" width="10.453125" style="820" customWidth="1"/>
    <col min="9992" max="9992" width="16.453125" style="820" bestFit="1" customWidth="1"/>
    <col min="9993" max="9993" width="14.26953125" style="820" bestFit="1" customWidth="1"/>
    <col min="9994" max="9994" width="20" style="820" customWidth="1"/>
    <col min="9995" max="9995" width="1" style="820" customWidth="1"/>
    <col min="9996" max="9996" width="8.81640625" style="820"/>
    <col min="9997" max="9997" width="12.1796875" style="820" customWidth="1"/>
    <col min="9998" max="10240" width="8.81640625" style="820"/>
    <col min="10241" max="10241" width="24.54296875" style="820" customWidth="1"/>
    <col min="10242" max="10242" width="11" style="820" customWidth="1"/>
    <col min="10243" max="10243" width="9.26953125" style="820" bestFit="1" customWidth="1"/>
    <col min="10244" max="10244" width="10.7265625" style="820" customWidth="1"/>
    <col min="10245" max="10245" width="12.54296875" style="820" customWidth="1"/>
    <col min="10246" max="10246" width="18.1796875" style="820" bestFit="1" customWidth="1"/>
    <col min="10247" max="10247" width="10.453125" style="820" customWidth="1"/>
    <col min="10248" max="10248" width="16.453125" style="820" bestFit="1" customWidth="1"/>
    <col min="10249" max="10249" width="14.26953125" style="820" bestFit="1" customWidth="1"/>
    <col min="10250" max="10250" width="20" style="820" customWidth="1"/>
    <col min="10251" max="10251" width="1" style="820" customWidth="1"/>
    <col min="10252" max="10252" width="8.81640625" style="820"/>
    <col min="10253" max="10253" width="12.1796875" style="820" customWidth="1"/>
    <col min="10254" max="10496" width="8.81640625" style="820"/>
    <col min="10497" max="10497" width="24.54296875" style="820" customWidth="1"/>
    <col min="10498" max="10498" width="11" style="820" customWidth="1"/>
    <col min="10499" max="10499" width="9.26953125" style="820" bestFit="1" customWidth="1"/>
    <col min="10500" max="10500" width="10.7265625" style="820" customWidth="1"/>
    <col min="10501" max="10501" width="12.54296875" style="820" customWidth="1"/>
    <col min="10502" max="10502" width="18.1796875" style="820" bestFit="1" customWidth="1"/>
    <col min="10503" max="10503" width="10.453125" style="820" customWidth="1"/>
    <col min="10504" max="10504" width="16.453125" style="820" bestFit="1" customWidth="1"/>
    <col min="10505" max="10505" width="14.26953125" style="820" bestFit="1" customWidth="1"/>
    <col min="10506" max="10506" width="20" style="820" customWidth="1"/>
    <col min="10507" max="10507" width="1" style="820" customWidth="1"/>
    <col min="10508" max="10508" width="8.81640625" style="820"/>
    <col min="10509" max="10509" width="12.1796875" style="820" customWidth="1"/>
    <col min="10510" max="10752" width="8.81640625" style="820"/>
    <col min="10753" max="10753" width="24.54296875" style="820" customWidth="1"/>
    <col min="10754" max="10754" width="11" style="820" customWidth="1"/>
    <col min="10755" max="10755" width="9.26953125" style="820" bestFit="1" customWidth="1"/>
    <col min="10756" max="10756" width="10.7265625" style="820" customWidth="1"/>
    <col min="10757" max="10757" width="12.54296875" style="820" customWidth="1"/>
    <col min="10758" max="10758" width="18.1796875" style="820" bestFit="1" customWidth="1"/>
    <col min="10759" max="10759" width="10.453125" style="820" customWidth="1"/>
    <col min="10760" max="10760" width="16.453125" style="820" bestFit="1" customWidth="1"/>
    <col min="10761" max="10761" width="14.26953125" style="820" bestFit="1" customWidth="1"/>
    <col min="10762" max="10762" width="20" style="820" customWidth="1"/>
    <col min="10763" max="10763" width="1" style="820" customWidth="1"/>
    <col min="10764" max="10764" width="8.81640625" style="820"/>
    <col min="10765" max="10765" width="12.1796875" style="820" customWidth="1"/>
    <col min="10766" max="11008" width="8.81640625" style="820"/>
    <col min="11009" max="11009" width="24.54296875" style="820" customWidth="1"/>
    <col min="11010" max="11010" width="11" style="820" customWidth="1"/>
    <col min="11011" max="11011" width="9.26953125" style="820" bestFit="1" customWidth="1"/>
    <col min="11012" max="11012" width="10.7265625" style="820" customWidth="1"/>
    <col min="11013" max="11013" width="12.54296875" style="820" customWidth="1"/>
    <col min="11014" max="11014" width="18.1796875" style="820" bestFit="1" customWidth="1"/>
    <col min="11015" max="11015" width="10.453125" style="820" customWidth="1"/>
    <col min="11016" max="11016" width="16.453125" style="820" bestFit="1" customWidth="1"/>
    <col min="11017" max="11017" width="14.26953125" style="820" bestFit="1" customWidth="1"/>
    <col min="11018" max="11018" width="20" style="820" customWidth="1"/>
    <col min="11019" max="11019" width="1" style="820" customWidth="1"/>
    <col min="11020" max="11020" width="8.81640625" style="820"/>
    <col min="11021" max="11021" width="12.1796875" style="820" customWidth="1"/>
    <col min="11022" max="11264" width="8.81640625" style="820"/>
    <col min="11265" max="11265" width="24.54296875" style="820" customWidth="1"/>
    <col min="11266" max="11266" width="11" style="820" customWidth="1"/>
    <col min="11267" max="11267" width="9.26953125" style="820" bestFit="1" customWidth="1"/>
    <col min="11268" max="11268" width="10.7265625" style="820" customWidth="1"/>
    <col min="11269" max="11269" width="12.54296875" style="820" customWidth="1"/>
    <col min="11270" max="11270" width="18.1796875" style="820" bestFit="1" customWidth="1"/>
    <col min="11271" max="11271" width="10.453125" style="820" customWidth="1"/>
    <col min="11272" max="11272" width="16.453125" style="820" bestFit="1" customWidth="1"/>
    <col min="11273" max="11273" width="14.26953125" style="820" bestFit="1" customWidth="1"/>
    <col min="11274" max="11274" width="20" style="820" customWidth="1"/>
    <col min="11275" max="11275" width="1" style="820" customWidth="1"/>
    <col min="11276" max="11276" width="8.81640625" style="820"/>
    <col min="11277" max="11277" width="12.1796875" style="820" customWidth="1"/>
    <col min="11278" max="11520" width="8.81640625" style="820"/>
    <col min="11521" max="11521" width="24.54296875" style="820" customWidth="1"/>
    <col min="11522" max="11522" width="11" style="820" customWidth="1"/>
    <col min="11523" max="11523" width="9.26953125" style="820" bestFit="1" customWidth="1"/>
    <col min="11524" max="11524" width="10.7265625" style="820" customWidth="1"/>
    <col min="11525" max="11525" width="12.54296875" style="820" customWidth="1"/>
    <col min="11526" max="11526" width="18.1796875" style="820" bestFit="1" customWidth="1"/>
    <col min="11527" max="11527" width="10.453125" style="820" customWidth="1"/>
    <col min="11528" max="11528" width="16.453125" style="820" bestFit="1" customWidth="1"/>
    <col min="11529" max="11529" width="14.26953125" style="820" bestFit="1" customWidth="1"/>
    <col min="11530" max="11530" width="20" style="820" customWidth="1"/>
    <col min="11531" max="11531" width="1" style="820" customWidth="1"/>
    <col min="11532" max="11532" width="8.81640625" style="820"/>
    <col min="11533" max="11533" width="12.1796875" style="820" customWidth="1"/>
    <col min="11534" max="11776" width="8.81640625" style="820"/>
    <col min="11777" max="11777" width="24.54296875" style="820" customWidth="1"/>
    <col min="11778" max="11778" width="11" style="820" customWidth="1"/>
    <col min="11779" max="11779" width="9.26953125" style="820" bestFit="1" customWidth="1"/>
    <col min="11780" max="11780" width="10.7265625" style="820" customWidth="1"/>
    <col min="11781" max="11781" width="12.54296875" style="820" customWidth="1"/>
    <col min="11782" max="11782" width="18.1796875" style="820" bestFit="1" customWidth="1"/>
    <col min="11783" max="11783" width="10.453125" style="820" customWidth="1"/>
    <col min="11784" max="11784" width="16.453125" style="820" bestFit="1" customWidth="1"/>
    <col min="11785" max="11785" width="14.26953125" style="820" bestFit="1" customWidth="1"/>
    <col min="11786" max="11786" width="20" style="820" customWidth="1"/>
    <col min="11787" max="11787" width="1" style="820" customWidth="1"/>
    <col min="11788" max="11788" width="8.81640625" style="820"/>
    <col min="11789" max="11789" width="12.1796875" style="820" customWidth="1"/>
    <col min="11790" max="12032" width="8.81640625" style="820"/>
    <col min="12033" max="12033" width="24.54296875" style="820" customWidth="1"/>
    <col min="12034" max="12034" width="11" style="820" customWidth="1"/>
    <col min="12035" max="12035" width="9.26953125" style="820" bestFit="1" customWidth="1"/>
    <col min="12036" max="12036" width="10.7265625" style="820" customWidth="1"/>
    <col min="12037" max="12037" width="12.54296875" style="820" customWidth="1"/>
    <col min="12038" max="12038" width="18.1796875" style="820" bestFit="1" customWidth="1"/>
    <col min="12039" max="12039" width="10.453125" style="820" customWidth="1"/>
    <col min="12040" max="12040" width="16.453125" style="820" bestFit="1" customWidth="1"/>
    <col min="12041" max="12041" width="14.26953125" style="820" bestFit="1" customWidth="1"/>
    <col min="12042" max="12042" width="20" style="820" customWidth="1"/>
    <col min="12043" max="12043" width="1" style="820" customWidth="1"/>
    <col min="12044" max="12044" width="8.81640625" style="820"/>
    <col min="12045" max="12045" width="12.1796875" style="820" customWidth="1"/>
    <col min="12046" max="12288" width="8.81640625" style="820"/>
    <col min="12289" max="12289" width="24.54296875" style="820" customWidth="1"/>
    <col min="12290" max="12290" width="11" style="820" customWidth="1"/>
    <col min="12291" max="12291" width="9.26953125" style="820" bestFit="1" customWidth="1"/>
    <col min="12292" max="12292" width="10.7265625" style="820" customWidth="1"/>
    <col min="12293" max="12293" width="12.54296875" style="820" customWidth="1"/>
    <col min="12294" max="12294" width="18.1796875" style="820" bestFit="1" customWidth="1"/>
    <col min="12295" max="12295" width="10.453125" style="820" customWidth="1"/>
    <col min="12296" max="12296" width="16.453125" style="820" bestFit="1" customWidth="1"/>
    <col min="12297" max="12297" width="14.26953125" style="820" bestFit="1" customWidth="1"/>
    <col min="12298" max="12298" width="20" style="820" customWidth="1"/>
    <col min="12299" max="12299" width="1" style="820" customWidth="1"/>
    <col min="12300" max="12300" width="8.81640625" style="820"/>
    <col min="12301" max="12301" width="12.1796875" style="820" customWidth="1"/>
    <col min="12302" max="12544" width="8.81640625" style="820"/>
    <col min="12545" max="12545" width="24.54296875" style="820" customWidth="1"/>
    <col min="12546" max="12546" width="11" style="820" customWidth="1"/>
    <col min="12547" max="12547" width="9.26953125" style="820" bestFit="1" customWidth="1"/>
    <col min="12548" max="12548" width="10.7265625" style="820" customWidth="1"/>
    <col min="12549" max="12549" width="12.54296875" style="820" customWidth="1"/>
    <col min="12550" max="12550" width="18.1796875" style="820" bestFit="1" customWidth="1"/>
    <col min="12551" max="12551" width="10.453125" style="820" customWidth="1"/>
    <col min="12552" max="12552" width="16.453125" style="820" bestFit="1" customWidth="1"/>
    <col min="12553" max="12553" width="14.26953125" style="820" bestFit="1" customWidth="1"/>
    <col min="12554" max="12554" width="20" style="820" customWidth="1"/>
    <col min="12555" max="12555" width="1" style="820" customWidth="1"/>
    <col min="12556" max="12556" width="8.81640625" style="820"/>
    <col min="12557" max="12557" width="12.1796875" style="820" customWidth="1"/>
    <col min="12558" max="12800" width="8.81640625" style="820"/>
    <col min="12801" max="12801" width="24.54296875" style="820" customWidth="1"/>
    <col min="12802" max="12802" width="11" style="820" customWidth="1"/>
    <col min="12803" max="12803" width="9.26953125" style="820" bestFit="1" customWidth="1"/>
    <col min="12804" max="12804" width="10.7265625" style="820" customWidth="1"/>
    <col min="12805" max="12805" width="12.54296875" style="820" customWidth="1"/>
    <col min="12806" max="12806" width="18.1796875" style="820" bestFit="1" customWidth="1"/>
    <col min="12807" max="12807" width="10.453125" style="820" customWidth="1"/>
    <col min="12808" max="12808" width="16.453125" style="820" bestFit="1" customWidth="1"/>
    <col min="12809" max="12809" width="14.26953125" style="820" bestFit="1" customWidth="1"/>
    <col min="12810" max="12810" width="20" style="820" customWidth="1"/>
    <col min="12811" max="12811" width="1" style="820" customWidth="1"/>
    <col min="12812" max="12812" width="8.81640625" style="820"/>
    <col min="12813" max="12813" width="12.1796875" style="820" customWidth="1"/>
    <col min="12814" max="13056" width="8.81640625" style="820"/>
    <col min="13057" max="13057" width="24.54296875" style="820" customWidth="1"/>
    <col min="13058" max="13058" width="11" style="820" customWidth="1"/>
    <col min="13059" max="13059" width="9.26953125" style="820" bestFit="1" customWidth="1"/>
    <col min="13060" max="13060" width="10.7265625" style="820" customWidth="1"/>
    <col min="13061" max="13061" width="12.54296875" style="820" customWidth="1"/>
    <col min="13062" max="13062" width="18.1796875" style="820" bestFit="1" customWidth="1"/>
    <col min="13063" max="13063" width="10.453125" style="820" customWidth="1"/>
    <col min="13064" max="13064" width="16.453125" style="820" bestFit="1" customWidth="1"/>
    <col min="13065" max="13065" width="14.26953125" style="820" bestFit="1" customWidth="1"/>
    <col min="13066" max="13066" width="20" style="820" customWidth="1"/>
    <col min="13067" max="13067" width="1" style="820" customWidth="1"/>
    <col min="13068" max="13068" width="8.81640625" style="820"/>
    <col min="13069" max="13069" width="12.1796875" style="820" customWidth="1"/>
    <col min="13070" max="13312" width="8.81640625" style="820"/>
    <col min="13313" max="13313" width="24.54296875" style="820" customWidth="1"/>
    <col min="13314" max="13314" width="11" style="820" customWidth="1"/>
    <col min="13315" max="13315" width="9.26953125" style="820" bestFit="1" customWidth="1"/>
    <col min="13316" max="13316" width="10.7265625" style="820" customWidth="1"/>
    <col min="13317" max="13317" width="12.54296875" style="820" customWidth="1"/>
    <col min="13318" max="13318" width="18.1796875" style="820" bestFit="1" customWidth="1"/>
    <col min="13319" max="13319" width="10.453125" style="820" customWidth="1"/>
    <col min="13320" max="13320" width="16.453125" style="820" bestFit="1" customWidth="1"/>
    <col min="13321" max="13321" width="14.26953125" style="820" bestFit="1" customWidth="1"/>
    <col min="13322" max="13322" width="20" style="820" customWidth="1"/>
    <col min="13323" max="13323" width="1" style="820" customWidth="1"/>
    <col min="13324" max="13324" width="8.81640625" style="820"/>
    <col min="13325" max="13325" width="12.1796875" style="820" customWidth="1"/>
    <col min="13326" max="13568" width="8.81640625" style="820"/>
    <col min="13569" max="13569" width="24.54296875" style="820" customWidth="1"/>
    <col min="13570" max="13570" width="11" style="820" customWidth="1"/>
    <col min="13571" max="13571" width="9.26953125" style="820" bestFit="1" customWidth="1"/>
    <col min="13572" max="13572" width="10.7265625" style="820" customWidth="1"/>
    <col min="13573" max="13573" width="12.54296875" style="820" customWidth="1"/>
    <col min="13574" max="13574" width="18.1796875" style="820" bestFit="1" customWidth="1"/>
    <col min="13575" max="13575" width="10.453125" style="820" customWidth="1"/>
    <col min="13576" max="13576" width="16.453125" style="820" bestFit="1" customWidth="1"/>
    <col min="13577" max="13577" width="14.26953125" style="820" bestFit="1" customWidth="1"/>
    <col min="13578" max="13578" width="20" style="820" customWidth="1"/>
    <col min="13579" max="13579" width="1" style="820" customWidth="1"/>
    <col min="13580" max="13580" width="8.81640625" style="820"/>
    <col min="13581" max="13581" width="12.1796875" style="820" customWidth="1"/>
    <col min="13582" max="13824" width="8.81640625" style="820"/>
    <col min="13825" max="13825" width="24.54296875" style="820" customWidth="1"/>
    <col min="13826" max="13826" width="11" style="820" customWidth="1"/>
    <col min="13827" max="13827" width="9.26953125" style="820" bestFit="1" customWidth="1"/>
    <col min="13828" max="13828" width="10.7265625" style="820" customWidth="1"/>
    <col min="13829" max="13829" width="12.54296875" style="820" customWidth="1"/>
    <col min="13830" max="13830" width="18.1796875" style="820" bestFit="1" customWidth="1"/>
    <col min="13831" max="13831" width="10.453125" style="820" customWidth="1"/>
    <col min="13832" max="13832" width="16.453125" style="820" bestFit="1" customWidth="1"/>
    <col min="13833" max="13833" width="14.26953125" style="820" bestFit="1" customWidth="1"/>
    <col min="13834" max="13834" width="20" style="820" customWidth="1"/>
    <col min="13835" max="13835" width="1" style="820" customWidth="1"/>
    <col min="13836" max="13836" width="8.81640625" style="820"/>
    <col min="13837" max="13837" width="12.1796875" style="820" customWidth="1"/>
    <col min="13838" max="14080" width="8.81640625" style="820"/>
    <col min="14081" max="14081" width="24.54296875" style="820" customWidth="1"/>
    <col min="14082" max="14082" width="11" style="820" customWidth="1"/>
    <col min="14083" max="14083" width="9.26953125" style="820" bestFit="1" customWidth="1"/>
    <col min="14084" max="14084" width="10.7265625" style="820" customWidth="1"/>
    <col min="14085" max="14085" width="12.54296875" style="820" customWidth="1"/>
    <col min="14086" max="14086" width="18.1796875" style="820" bestFit="1" customWidth="1"/>
    <col min="14087" max="14087" width="10.453125" style="820" customWidth="1"/>
    <col min="14088" max="14088" width="16.453125" style="820" bestFit="1" customWidth="1"/>
    <col min="14089" max="14089" width="14.26953125" style="820" bestFit="1" customWidth="1"/>
    <col min="14090" max="14090" width="20" style="820" customWidth="1"/>
    <col min="14091" max="14091" width="1" style="820" customWidth="1"/>
    <col min="14092" max="14092" width="8.81640625" style="820"/>
    <col min="14093" max="14093" width="12.1796875" style="820" customWidth="1"/>
    <col min="14094" max="14336" width="8.81640625" style="820"/>
    <col min="14337" max="14337" width="24.54296875" style="820" customWidth="1"/>
    <col min="14338" max="14338" width="11" style="820" customWidth="1"/>
    <col min="14339" max="14339" width="9.26953125" style="820" bestFit="1" customWidth="1"/>
    <col min="14340" max="14340" width="10.7265625" style="820" customWidth="1"/>
    <col min="14341" max="14341" width="12.54296875" style="820" customWidth="1"/>
    <col min="14342" max="14342" width="18.1796875" style="820" bestFit="1" customWidth="1"/>
    <col min="14343" max="14343" width="10.453125" style="820" customWidth="1"/>
    <col min="14344" max="14344" width="16.453125" style="820" bestFit="1" customWidth="1"/>
    <col min="14345" max="14345" width="14.26953125" style="820" bestFit="1" customWidth="1"/>
    <col min="14346" max="14346" width="20" style="820" customWidth="1"/>
    <col min="14347" max="14347" width="1" style="820" customWidth="1"/>
    <col min="14348" max="14348" width="8.81640625" style="820"/>
    <col min="14349" max="14349" width="12.1796875" style="820" customWidth="1"/>
    <col min="14350" max="14592" width="8.81640625" style="820"/>
    <col min="14593" max="14593" width="24.54296875" style="820" customWidth="1"/>
    <col min="14594" max="14594" width="11" style="820" customWidth="1"/>
    <col min="14595" max="14595" width="9.26953125" style="820" bestFit="1" customWidth="1"/>
    <col min="14596" max="14596" width="10.7265625" style="820" customWidth="1"/>
    <col min="14597" max="14597" width="12.54296875" style="820" customWidth="1"/>
    <col min="14598" max="14598" width="18.1796875" style="820" bestFit="1" customWidth="1"/>
    <col min="14599" max="14599" width="10.453125" style="820" customWidth="1"/>
    <col min="14600" max="14600" width="16.453125" style="820" bestFit="1" customWidth="1"/>
    <col min="14601" max="14601" width="14.26953125" style="820" bestFit="1" customWidth="1"/>
    <col min="14602" max="14602" width="20" style="820" customWidth="1"/>
    <col min="14603" max="14603" width="1" style="820" customWidth="1"/>
    <col min="14604" max="14604" width="8.81640625" style="820"/>
    <col min="14605" max="14605" width="12.1796875" style="820" customWidth="1"/>
    <col min="14606" max="14848" width="8.81640625" style="820"/>
    <col min="14849" max="14849" width="24.54296875" style="820" customWidth="1"/>
    <col min="14850" max="14850" width="11" style="820" customWidth="1"/>
    <col min="14851" max="14851" width="9.26953125" style="820" bestFit="1" customWidth="1"/>
    <col min="14852" max="14852" width="10.7265625" style="820" customWidth="1"/>
    <col min="14853" max="14853" width="12.54296875" style="820" customWidth="1"/>
    <col min="14854" max="14854" width="18.1796875" style="820" bestFit="1" customWidth="1"/>
    <col min="14855" max="14855" width="10.453125" style="820" customWidth="1"/>
    <col min="14856" max="14856" width="16.453125" style="820" bestFit="1" customWidth="1"/>
    <col min="14857" max="14857" width="14.26953125" style="820" bestFit="1" customWidth="1"/>
    <col min="14858" max="14858" width="20" style="820" customWidth="1"/>
    <col min="14859" max="14859" width="1" style="820" customWidth="1"/>
    <col min="14860" max="14860" width="8.81640625" style="820"/>
    <col min="14861" max="14861" width="12.1796875" style="820" customWidth="1"/>
    <col min="14862" max="15104" width="8.81640625" style="820"/>
    <col min="15105" max="15105" width="24.54296875" style="820" customWidth="1"/>
    <col min="15106" max="15106" width="11" style="820" customWidth="1"/>
    <col min="15107" max="15107" width="9.26953125" style="820" bestFit="1" customWidth="1"/>
    <col min="15108" max="15108" width="10.7265625" style="820" customWidth="1"/>
    <col min="15109" max="15109" width="12.54296875" style="820" customWidth="1"/>
    <col min="15110" max="15110" width="18.1796875" style="820" bestFit="1" customWidth="1"/>
    <col min="15111" max="15111" width="10.453125" style="820" customWidth="1"/>
    <col min="15112" max="15112" width="16.453125" style="820" bestFit="1" customWidth="1"/>
    <col min="15113" max="15113" width="14.26953125" style="820" bestFit="1" customWidth="1"/>
    <col min="15114" max="15114" width="20" style="820" customWidth="1"/>
    <col min="15115" max="15115" width="1" style="820" customWidth="1"/>
    <col min="15116" max="15116" width="8.81640625" style="820"/>
    <col min="15117" max="15117" width="12.1796875" style="820" customWidth="1"/>
    <col min="15118" max="15360" width="8.81640625" style="820"/>
    <col min="15361" max="15361" width="24.54296875" style="820" customWidth="1"/>
    <col min="15362" max="15362" width="11" style="820" customWidth="1"/>
    <col min="15363" max="15363" width="9.26953125" style="820" bestFit="1" customWidth="1"/>
    <col min="15364" max="15364" width="10.7265625" style="820" customWidth="1"/>
    <col min="15365" max="15365" width="12.54296875" style="820" customWidth="1"/>
    <col min="15366" max="15366" width="18.1796875" style="820" bestFit="1" customWidth="1"/>
    <col min="15367" max="15367" width="10.453125" style="820" customWidth="1"/>
    <col min="15368" max="15368" width="16.453125" style="820" bestFit="1" customWidth="1"/>
    <col min="15369" max="15369" width="14.26953125" style="820" bestFit="1" customWidth="1"/>
    <col min="15370" max="15370" width="20" style="820" customWidth="1"/>
    <col min="15371" max="15371" width="1" style="820" customWidth="1"/>
    <col min="15372" max="15372" width="8.81640625" style="820"/>
    <col min="15373" max="15373" width="12.1796875" style="820" customWidth="1"/>
    <col min="15374" max="15616" width="8.81640625" style="820"/>
    <col min="15617" max="15617" width="24.54296875" style="820" customWidth="1"/>
    <col min="15618" max="15618" width="11" style="820" customWidth="1"/>
    <col min="15619" max="15619" width="9.26953125" style="820" bestFit="1" customWidth="1"/>
    <col min="15620" max="15620" width="10.7265625" style="820" customWidth="1"/>
    <col min="15621" max="15621" width="12.54296875" style="820" customWidth="1"/>
    <col min="15622" max="15622" width="18.1796875" style="820" bestFit="1" customWidth="1"/>
    <col min="15623" max="15623" width="10.453125" style="820" customWidth="1"/>
    <col min="15624" max="15624" width="16.453125" style="820" bestFit="1" customWidth="1"/>
    <col min="15625" max="15625" width="14.26953125" style="820" bestFit="1" customWidth="1"/>
    <col min="15626" max="15626" width="20" style="820" customWidth="1"/>
    <col min="15627" max="15627" width="1" style="820" customWidth="1"/>
    <col min="15628" max="15628" width="8.81640625" style="820"/>
    <col min="15629" max="15629" width="12.1796875" style="820" customWidth="1"/>
    <col min="15630" max="15872" width="8.81640625" style="820"/>
    <col min="15873" max="15873" width="24.54296875" style="820" customWidth="1"/>
    <col min="15874" max="15874" width="11" style="820" customWidth="1"/>
    <col min="15875" max="15875" width="9.26953125" style="820" bestFit="1" customWidth="1"/>
    <col min="15876" max="15876" width="10.7265625" style="820" customWidth="1"/>
    <col min="15877" max="15877" width="12.54296875" style="820" customWidth="1"/>
    <col min="15878" max="15878" width="18.1796875" style="820" bestFit="1" customWidth="1"/>
    <col min="15879" max="15879" width="10.453125" style="820" customWidth="1"/>
    <col min="15880" max="15880" width="16.453125" style="820" bestFit="1" customWidth="1"/>
    <col min="15881" max="15881" width="14.26953125" style="820" bestFit="1" customWidth="1"/>
    <col min="15882" max="15882" width="20" style="820" customWidth="1"/>
    <col min="15883" max="15883" width="1" style="820" customWidth="1"/>
    <col min="15884" max="15884" width="8.81640625" style="820"/>
    <col min="15885" max="15885" width="12.1796875" style="820" customWidth="1"/>
    <col min="15886" max="16128" width="8.81640625" style="820"/>
    <col min="16129" max="16129" width="24.54296875" style="820" customWidth="1"/>
    <col min="16130" max="16130" width="11" style="820" customWidth="1"/>
    <col min="16131" max="16131" width="9.26953125" style="820" bestFit="1" customWidth="1"/>
    <col min="16132" max="16132" width="10.7265625" style="820" customWidth="1"/>
    <col min="16133" max="16133" width="12.54296875" style="820" customWidth="1"/>
    <col min="16134" max="16134" width="18.1796875" style="820" bestFit="1" customWidth="1"/>
    <col min="16135" max="16135" width="10.453125" style="820" customWidth="1"/>
    <col min="16136" max="16136" width="16.453125" style="820" bestFit="1" customWidth="1"/>
    <col min="16137" max="16137" width="14.26953125" style="820" bestFit="1" customWidth="1"/>
    <col min="16138" max="16138" width="20" style="820" customWidth="1"/>
    <col min="16139" max="16139" width="1" style="820" customWidth="1"/>
    <col min="16140" max="16140" width="8.81640625" style="820"/>
    <col min="16141" max="16141" width="12.1796875" style="820" customWidth="1"/>
    <col min="16142" max="16384" width="8.81640625" style="820"/>
  </cols>
  <sheetData>
    <row r="1" spans="1:23" ht="73.5" customHeight="1" x14ac:dyDescent="0.35">
      <c r="A1" s="1656" t="s">
        <v>1105</v>
      </c>
      <c r="B1" s="1657"/>
      <c r="C1" s="1657"/>
      <c r="D1" s="1657"/>
      <c r="E1" s="1657"/>
      <c r="F1" s="1657"/>
      <c r="G1" s="1657"/>
      <c r="H1" s="1657"/>
      <c r="I1" s="1657"/>
      <c r="J1" s="1657"/>
      <c r="K1" s="396"/>
    </row>
    <row r="2" spans="1:23" ht="17.5" x14ac:dyDescent="0.35">
      <c r="A2" s="398"/>
      <c r="B2" s="399"/>
      <c r="C2" s="399"/>
      <c r="D2" s="399"/>
      <c r="E2" s="399"/>
      <c r="F2" s="399"/>
      <c r="G2" s="399"/>
      <c r="H2" s="399"/>
      <c r="I2" s="399"/>
      <c r="J2" s="399"/>
      <c r="K2" s="396"/>
    </row>
    <row r="3" spans="1:23" ht="15" x14ac:dyDescent="0.35">
      <c r="A3" s="1658" t="s">
        <v>1436</v>
      </c>
      <c r="B3" s="1655"/>
      <c r="C3" s="1655"/>
      <c r="D3" s="1655"/>
      <c r="E3" s="1655"/>
      <c r="F3" s="1655"/>
      <c r="G3" s="1655"/>
      <c r="H3" s="1655"/>
      <c r="I3" s="1655"/>
      <c r="J3" s="1655"/>
      <c r="K3" s="400"/>
    </row>
    <row r="4" spans="1:23" ht="15" x14ac:dyDescent="0.35">
      <c r="A4" s="1658" t="s">
        <v>1437</v>
      </c>
      <c r="B4" s="1655"/>
      <c r="C4" s="1655"/>
      <c r="D4" s="1655"/>
      <c r="E4" s="1655"/>
      <c r="F4" s="1655"/>
      <c r="G4" s="1655"/>
      <c r="H4" s="1655"/>
      <c r="I4" s="1655"/>
      <c r="J4" s="1655"/>
      <c r="K4" s="400"/>
    </row>
    <row r="5" spans="1:23" ht="15" x14ac:dyDescent="0.35">
      <c r="A5" s="1658" t="s">
        <v>1278</v>
      </c>
      <c r="B5" s="1655"/>
      <c r="C5" s="1655"/>
      <c r="D5" s="1655"/>
      <c r="E5" s="1655"/>
      <c r="F5" s="1655"/>
      <c r="G5" s="1655"/>
      <c r="H5" s="1655"/>
      <c r="I5" s="1655"/>
      <c r="J5" s="1655"/>
      <c r="K5" s="400"/>
    </row>
    <row r="6" spans="1:23" ht="15" x14ac:dyDescent="0.35">
      <c r="A6" s="1654" t="s">
        <v>1644</v>
      </c>
      <c r="B6" s="1655"/>
      <c r="C6" s="1655"/>
      <c r="D6" s="1655"/>
      <c r="E6" s="1655"/>
      <c r="F6" s="1655"/>
      <c r="G6" s="1655"/>
      <c r="H6" s="1655"/>
      <c r="I6" s="1655"/>
      <c r="J6" s="1655"/>
      <c r="K6" s="400"/>
    </row>
    <row r="7" spans="1:23" ht="48.75" customHeight="1" x14ac:dyDescent="0.35">
      <c r="A7" s="1654" t="s">
        <v>1509</v>
      </c>
      <c r="B7" s="1655"/>
      <c r="C7" s="1655"/>
      <c r="D7" s="1655"/>
      <c r="E7" s="1655"/>
      <c r="F7" s="1655"/>
      <c r="G7" s="1655"/>
      <c r="H7" s="1655"/>
      <c r="I7" s="1655"/>
      <c r="J7" s="1655"/>
      <c r="K7" s="400"/>
    </row>
    <row r="8" spans="1:23" ht="18.75" customHeight="1" x14ac:dyDescent="0.35">
      <c r="A8" s="1042" t="s">
        <v>1355</v>
      </c>
      <c r="B8" s="1043"/>
      <c r="C8" s="1043"/>
      <c r="D8" s="1043"/>
      <c r="E8" s="1043"/>
      <c r="F8" s="1043"/>
      <c r="G8" s="1043"/>
      <c r="H8" s="1043"/>
      <c r="I8" s="1043"/>
      <c r="J8" s="1044"/>
      <c r="K8" s="1045"/>
      <c r="L8" s="1040"/>
      <c r="M8" s="1040"/>
      <c r="N8" s="1040"/>
      <c r="O8" s="1040"/>
      <c r="P8" s="1040"/>
      <c r="Q8" s="1040"/>
      <c r="R8" s="1040"/>
      <c r="S8" s="1040"/>
      <c r="T8" s="1040"/>
      <c r="U8" s="1040"/>
      <c r="V8" s="1040"/>
      <c r="W8" s="1040"/>
    </row>
    <row r="9" spans="1:23" s="414" customFormat="1" ht="104" thickBot="1" x14ac:dyDescent="0.4">
      <c r="A9" s="1046" t="s">
        <v>1112</v>
      </c>
      <c r="B9" s="1047" t="s">
        <v>1201</v>
      </c>
      <c r="C9" s="1047" t="s">
        <v>1114</v>
      </c>
      <c r="D9" s="1048" t="s">
        <v>1115</v>
      </c>
      <c r="E9" s="1048" t="s">
        <v>1116</v>
      </c>
      <c r="F9" s="1049" t="s">
        <v>1117</v>
      </c>
      <c r="G9" s="1049" t="s">
        <v>1118</v>
      </c>
      <c r="H9" s="1048" t="s">
        <v>1119</v>
      </c>
      <c r="I9" s="1048" t="s">
        <v>1120</v>
      </c>
      <c r="J9" s="1048" t="s">
        <v>1121</v>
      </c>
      <c r="K9" s="1050"/>
      <c r="L9" s="1051"/>
      <c r="M9" s="1051"/>
      <c r="N9" s="1051"/>
      <c r="O9" s="1051"/>
      <c r="P9" s="1051"/>
      <c r="Q9" s="1051"/>
      <c r="R9" s="1051"/>
      <c r="S9" s="1051"/>
      <c r="T9" s="1051"/>
      <c r="U9" s="1051"/>
      <c r="V9" s="1051"/>
      <c r="W9" s="1051"/>
    </row>
    <row r="10" spans="1:23" ht="25.5" customHeight="1" x14ac:dyDescent="0.35">
      <c r="A10" s="1052" t="s">
        <v>1439</v>
      </c>
      <c r="B10" s="417"/>
      <c r="C10" s="417"/>
      <c r="D10" s="417"/>
      <c r="E10" s="417"/>
      <c r="F10" s="1053"/>
      <c r="G10" s="417"/>
      <c r="H10" s="417"/>
      <c r="I10" s="417"/>
      <c r="J10" s="1054"/>
      <c r="K10" s="1055"/>
      <c r="L10" s="1040"/>
      <c r="M10" s="1040"/>
      <c r="N10" s="1040"/>
      <c r="O10" s="1040"/>
      <c r="P10" s="1040"/>
      <c r="Q10" s="1040"/>
      <c r="R10" s="1040"/>
      <c r="S10" s="1040"/>
      <c r="T10" s="1040"/>
      <c r="U10" s="1040"/>
      <c r="V10" s="1040"/>
      <c r="W10" s="1040"/>
    </row>
    <row r="11" spans="1:23" ht="15" customHeight="1" x14ac:dyDescent="0.35">
      <c r="A11" s="1056" t="s">
        <v>1440</v>
      </c>
      <c r="B11" s="1057">
        <v>424</v>
      </c>
      <c r="C11" s="1058" t="s">
        <v>1441</v>
      </c>
      <c r="D11" s="1057">
        <v>0.5</v>
      </c>
      <c r="E11" s="448">
        <f>B11*D11</f>
        <v>212</v>
      </c>
      <c r="F11" s="449" t="s">
        <v>1442</v>
      </c>
      <c r="G11" s="450">
        <v>24</v>
      </c>
      <c r="H11" s="448">
        <f>SUM(E11*G11)</f>
        <v>5088</v>
      </c>
      <c r="I11" s="446">
        <v>0</v>
      </c>
      <c r="J11" s="1059">
        <f>H11-I11</f>
        <v>5088</v>
      </c>
      <c r="K11" s="1060"/>
      <c r="L11" s="1040"/>
      <c r="M11" s="1040"/>
      <c r="N11" s="1040"/>
      <c r="O11" s="1040"/>
      <c r="P11" s="1040"/>
      <c r="Q11" s="1040"/>
      <c r="R11" s="1040"/>
      <c r="S11" s="1040"/>
      <c r="T11" s="1040"/>
      <c r="U11" s="1040"/>
      <c r="V11" s="1040"/>
      <c r="W11" s="1040"/>
    </row>
    <row r="12" spans="1:23" ht="12.75" customHeight="1" x14ac:dyDescent="0.35">
      <c r="A12" s="1056" t="s">
        <v>1443</v>
      </c>
      <c r="B12" s="1057">
        <v>424</v>
      </c>
      <c r="C12" s="1058" t="s">
        <v>1441</v>
      </c>
      <c r="D12" s="1057">
        <v>0.5</v>
      </c>
      <c r="E12" s="448">
        <f>B12*D12</f>
        <v>212</v>
      </c>
      <c r="F12" s="449" t="s">
        <v>1442</v>
      </c>
      <c r="G12" s="450">
        <v>24</v>
      </c>
      <c r="H12" s="448">
        <f>SUM(E12*G12)</f>
        <v>5088</v>
      </c>
      <c r="I12" s="446">
        <v>0</v>
      </c>
      <c r="J12" s="1059">
        <f>H12-I12</f>
        <v>5088</v>
      </c>
      <c r="K12" s="1060"/>
      <c r="L12" s="1040"/>
      <c r="M12" s="1040"/>
      <c r="N12" s="1040"/>
      <c r="O12" s="1040"/>
      <c r="P12" s="1040"/>
      <c r="Q12" s="1040"/>
      <c r="R12" s="1040"/>
      <c r="S12" s="1040"/>
      <c r="T12" s="1040"/>
      <c r="U12" s="1040"/>
      <c r="V12" s="1040"/>
      <c r="W12" s="1040"/>
    </row>
    <row r="13" spans="1:23" ht="12.75" customHeight="1" thickBot="1" x14ac:dyDescent="0.4">
      <c r="A13" s="1056" t="s">
        <v>1444</v>
      </c>
      <c r="B13" s="1061">
        <v>530</v>
      </c>
      <c r="C13" s="1058" t="s">
        <v>1441</v>
      </c>
      <c r="D13" s="522">
        <v>0.2</v>
      </c>
      <c r="E13" s="448">
        <f>SUM(B13*D13)</f>
        <v>106</v>
      </c>
      <c r="F13" s="449" t="s">
        <v>1442</v>
      </c>
      <c r="G13" s="450">
        <v>24</v>
      </c>
      <c r="H13" s="448">
        <f>SUM(E13*G13)</f>
        <v>2544</v>
      </c>
      <c r="I13" s="446">
        <v>0</v>
      </c>
      <c r="J13" s="1059">
        <f>H13-I13</f>
        <v>2544</v>
      </c>
      <c r="K13" s="1060"/>
      <c r="L13" s="1040"/>
      <c r="M13" s="1040"/>
      <c r="N13" s="1040"/>
      <c r="O13" s="1040"/>
      <c r="P13" s="1040"/>
      <c r="Q13" s="1040"/>
      <c r="R13" s="1040"/>
      <c r="S13" s="1040"/>
      <c r="T13" s="1040"/>
      <c r="U13" s="1040"/>
      <c r="V13" s="1040"/>
      <c r="W13" s="1040"/>
    </row>
    <row r="14" spans="1:23" ht="12.75" customHeight="1" thickBot="1" x14ac:dyDescent="0.4">
      <c r="A14" s="1062" t="s">
        <v>1445</v>
      </c>
      <c r="B14" s="1063"/>
      <c r="C14" s="1064"/>
      <c r="D14" s="1063"/>
      <c r="E14" s="1063"/>
      <c r="F14" s="1065"/>
      <c r="G14" s="1066"/>
      <c r="H14" s="1063">
        <f>SUM(H11:H13)</f>
        <v>12720</v>
      </c>
      <c r="I14" s="1063">
        <f>SUM(I11:I13)</f>
        <v>0</v>
      </c>
      <c r="J14" s="1063">
        <f>H14-I14</f>
        <v>12720</v>
      </c>
      <c r="K14" s="1060"/>
      <c r="L14" s="1040"/>
      <c r="M14" s="1040"/>
      <c r="N14" s="1040"/>
      <c r="O14" s="1040"/>
      <c r="P14" s="1040"/>
      <c r="Q14" s="1040"/>
      <c r="R14" s="1040"/>
      <c r="S14" s="1040"/>
      <c r="T14" s="1040"/>
      <c r="U14" s="1040"/>
      <c r="V14" s="1040"/>
      <c r="W14" s="1040"/>
    </row>
    <row r="15" spans="1:23" ht="12.75" customHeight="1" thickBot="1" x14ac:dyDescent="0.4">
      <c r="A15" s="1067" t="s">
        <v>1446</v>
      </c>
      <c r="B15" s="1068"/>
      <c r="C15" s="1069"/>
      <c r="D15" s="1068"/>
      <c r="E15" s="1068"/>
      <c r="F15" s="1070"/>
      <c r="G15" s="1071"/>
      <c r="H15" s="1068"/>
      <c r="I15" s="1068"/>
      <c r="J15" s="1068"/>
      <c r="K15" s="1060"/>
      <c r="L15" s="1040"/>
      <c r="M15" s="1040"/>
      <c r="N15" s="1040"/>
      <c r="O15" s="1040"/>
      <c r="P15" s="1040"/>
      <c r="Q15" s="1040"/>
      <c r="R15" s="1040"/>
      <c r="S15" s="1040"/>
      <c r="T15" s="1040"/>
      <c r="U15" s="1040"/>
      <c r="V15" s="1040"/>
      <c r="W15" s="1040"/>
    </row>
    <row r="16" spans="1:23" ht="12.75" customHeight="1" thickBot="1" x14ac:dyDescent="0.3">
      <c r="A16" s="1056" t="s">
        <v>1447</v>
      </c>
      <c r="B16" s="1072"/>
      <c r="C16" s="1073"/>
      <c r="D16" s="1074"/>
      <c r="E16" s="1075"/>
      <c r="F16" s="1076"/>
      <c r="G16" s="1077"/>
      <c r="H16" s="1078"/>
      <c r="I16" s="1079"/>
      <c r="J16" s="1080"/>
      <c r="K16" s="1060"/>
      <c r="L16" s="1040"/>
      <c r="M16" s="1040"/>
      <c r="N16" s="1040"/>
      <c r="O16" s="1040"/>
      <c r="P16" s="1040"/>
      <c r="Q16" s="1040"/>
      <c r="R16" s="1040"/>
      <c r="S16" s="1040"/>
      <c r="T16" s="1040"/>
      <c r="U16" s="1040"/>
      <c r="V16" s="1040"/>
      <c r="W16" s="1040"/>
    </row>
    <row r="17" spans="1:23" ht="12.75" customHeight="1" thickBot="1" x14ac:dyDescent="0.4">
      <c r="A17" s="1062" t="s">
        <v>1448</v>
      </c>
      <c r="B17" s="1063"/>
      <c r="C17" s="1064"/>
      <c r="D17" s="1063"/>
      <c r="E17" s="1063"/>
      <c r="F17" s="1065"/>
      <c r="G17" s="1066"/>
      <c r="H17" s="1063">
        <f>SUM(H16:H16)</f>
        <v>0</v>
      </c>
      <c r="I17" s="1063">
        <f>I16</f>
        <v>0</v>
      </c>
      <c r="J17" s="1063">
        <f>SUM(J16:J16)</f>
        <v>0</v>
      </c>
      <c r="K17" s="1060"/>
      <c r="L17" s="1040"/>
      <c r="M17" s="1040"/>
      <c r="N17" s="1040"/>
      <c r="O17" s="1040"/>
      <c r="P17" s="1040"/>
      <c r="Q17" s="1040"/>
      <c r="R17" s="1040"/>
      <c r="S17" s="1040"/>
      <c r="T17" s="1040"/>
      <c r="U17" s="1040"/>
      <c r="V17" s="1040"/>
      <c r="W17" s="1040"/>
    </row>
    <row r="18" spans="1:23" ht="12.75" customHeight="1" thickBot="1" x14ac:dyDescent="0.4">
      <c r="A18" s="1081" t="s">
        <v>1449</v>
      </c>
      <c r="B18" s="1082"/>
      <c r="C18" s="1083"/>
      <c r="D18" s="1082"/>
      <c r="E18" s="1082"/>
      <c r="F18" s="1084"/>
      <c r="G18" s="1085"/>
      <c r="H18" s="1082">
        <f>H14+H17</f>
        <v>12720</v>
      </c>
      <c r="I18" s="1082">
        <f>I14+I17</f>
        <v>0</v>
      </c>
      <c r="J18" s="1082">
        <f>H18-I18</f>
        <v>12720</v>
      </c>
      <c r="K18" s="1060"/>
      <c r="L18" s="1040"/>
      <c r="M18" s="1040"/>
      <c r="N18" s="1040"/>
      <c r="O18" s="1040"/>
      <c r="P18" s="1040"/>
      <c r="Q18" s="1040"/>
      <c r="R18" s="1040"/>
      <c r="S18" s="1040"/>
      <c r="T18" s="1040"/>
      <c r="U18" s="1040"/>
      <c r="V18" s="1040"/>
      <c r="W18" s="1040"/>
    </row>
    <row r="19" spans="1:23" s="1089" customFormat="1" ht="12.75" customHeight="1" x14ac:dyDescent="0.35">
      <c r="A19" s="537"/>
      <c r="B19" s="537"/>
      <c r="C19" s="537"/>
      <c r="D19" s="537"/>
      <c r="E19" s="537"/>
      <c r="F19" s="1086"/>
      <c r="G19" s="537"/>
      <c r="H19" s="537"/>
      <c r="I19" s="537"/>
      <c r="J19" s="537"/>
      <c r="K19" s="1087"/>
      <c r="L19" s="1088"/>
      <c r="M19" s="1088"/>
      <c r="N19" s="1088"/>
      <c r="O19" s="1088"/>
      <c r="P19" s="1088"/>
      <c r="Q19" s="1088"/>
      <c r="R19" s="1088"/>
      <c r="S19" s="1088"/>
      <c r="T19" s="1088"/>
      <c r="U19" s="1088"/>
      <c r="V19" s="1088"/>
      <c r="W19" s="1088"/>
    </row>
    <row r="20" spans="1:23" ht="12.75" hidden="1" customHeight="1" x14ac:dyDescent="0.35">
      <c r="A20" s="1052" t="s">
        <v>1450</v>
      </c>
      <c r="B20" s="417"/>
      <c r="C20" s="417"/>
      <c r="D20" s="417"/>
      <c r="E20" s="417"/>
      <c r="F20" s="1053"/>
      <c r="G20" s="417"/>
      <c r="H20" s="417"/>
      <c r="I20" s="417"/>
      <c r="J20" s="1054">
        <f>H20-I20</f>
        <v>0</v>
      </c>
      <c r="K20" s="1055"/>
      <c r="L20" s="1040"/>
      <c r="M20" s="1040"/>
      <c r="N20" s="1040"/>
      <c r="O20" s="1040"/>
      <c r="P20" s="1040"/>
      <c r="Q20" s="1040"/>
      <c r="R20" s="1040"/>
      <c r="S20" s="1040"/>
      <c r="T20" s="1040"/>
      <c r="U20" s="1040"/>
      <c r="V20" s="1040"/>
      <c r="W20" s="1040"/>
    </row>
    <row r="21" spans="1:23" ht="12.75" hidden="1" customHeight="1" x14ac:dyDescent="0.35">
      <c r="A21" s="1090" t="s">
        <v>1451</v>
      </c>
      <c r="B21" s="1079"/>
      <c r="C21" s="1091"/>
      <c r="D21" s="1079"/>
      <c r="E21" s="1078"/>
      <c r="F21" s="1092"/>
      <c r="G21" s="1093"/>
      <c r="H21" s="1078"/>
      <c r="I21" s="1079"/>
      <c r="J21" s="1078"/>
      <c r="K21" s="1060"/>
      <c r="L21" s="1040"/>
      <c r="M21" s="1040"/>
      <c r="N21" s="1040"/>
      <c r="O21" s="1040"/>
      <c r="P21" s="1040"/>
      <c r="Q21" s="1040"/>
      <c r="R21" s="1040"/>
      <c r="S21" s="1040"/>
      <c r="T21" s="1040"/>
      <c r="U21" s="1040"/>
      <c r="V21" s="1040"/>
      <c r="W21" s="1040"/>
    </row>
    <row r="22" spans="1:23" ht="12.75" hidden="1" customHeight="1" x14ac:dyDescent="0.35">
      <c r="A22" s="493" t="s">
        <v>1452</v>
      </c>
      <c r="B22" s="1079"/>
      <c r="C22" s="1094"/>
      <c r="D22" s="1079"/>
      <c r="E22" s="1078"/>
      <c r="F22" s="1092"/>
      <c r="G22" s="1093"/>
      <c r="H22" s="1078"/>
      <c r="I22" s="1079"/>
      <c r="J22" s="1078"/>
      <c r="K22" s="1060"/>
      <c r="L22" s="1040"/>
      <c r="M22" s="1040"/>
      <c r="N22" s="1040"/>
      <c r="O22" s="1040"/>
      <c r="P22" s="1040"/>
      <c r="Q22" s="1040"/>
      <c r="R22" s="1040"/>
      <c r="S22" s="1040"/>
      <c r="T22" s="1040"/>
      <c r="U22" s="1040"/>
      <c r="V22" s="1040"/>
      <c r="W22" s="1040"/>
    </row>
    <row r="23" spans="1:23" ht="12.75" hidden="1" customHeight="1" x14ac:dyDescent="0.35">
      <c r="A23" s="493" t="s">
        <v>1453</v>
      </c>
      <c r="B23" s="1079"/>
      <c r="C23" s="1094"/>
      <c r="D23" s="1079"/>
      <c r="E23" s="1078"/>
      <c r="F23" s="1092"/>
      <c r="G23" s="1093"/>
      <c r="H23" s="1078"/>
      <c r="I23" s="1079"/>
      <c r="J23" s="1078"/>
      <c r="K23" s="1060"/>
      <c r="L23" s="1040"/>
      <c r="M23" s="1040"/>
      <c r="N23" s="1040"/>
      <c r="O23" s="1040"/>
      <c r="P23" s="1040"/>
      <c r="Q23" s="1040"/>
      <c r="R23" s="1040"/>
      <c r="S23" s="1040"/>
      <c r="T23" s="1040"/>
      <c r="U23" s="1040"/>
      <c r="V23" s="1040"/>
      <c r="W23" s="1040"/>
    </row>
    <row r="24" spans="1:23" s="1089" customFormat="1" ht="42.75" hidden="1" customHeight="1" x14ac:dyDescent="0.35">
      <c r="A24" s="1090" t="s">
        <v>1454</v>
      </c>
      <c r="B24" s="1079"/>
      <c r="C24" s="1094"/>
      <c r="D24" s="1079"/>
      <c r="E24" s="1078"/>
      <c r="F24" s="1092"/>
      <c r="G24" s="1093"/>
      <c r="H24" s="1078"/>
      <c r="I24" s="1079"/>
      <c r="J24" s="1078"/>
      <c r="K24" s="1060"/>
      <c r="L24" s="1088"/>
      <c r="M24" s="1088"/>
      <c r="N24" s="1088"/>
      <c r="O24" s="1088"/>
      <c r="P24" s="1088"/>
      <c r="Q24" s="1088"/>
      <c r="R24" s="1088"/>
      <c r="S24" s="1088"/>
      <c r="T24" s="1088"/>
      <c r="U24" s="1088"/>
      <c r="V24" s="1088"/>
      <c r="W24" s="1088"/>
    </row>
    <row r="25" spans="1:23" ht="12.75" hidden="1" customHeight="1" x14ac:dyDescent="0.35">
      <c r="A25" s="1095" t="s">
        <v>1455</v>
      </c>
      <c r="B25" s="1082"/>
      <c r="C25" s="1083"/>
      <c r="D25" s="1082"/>
      <c r="E25" s="1082"/>
      <c r="F25" s="1084"/>
      <c r="G25" s="1085"/>
      <c r="H25" s="1082"/>
      <c r="I25" s="1082"/>
      <c r="J25" s="1082"/>
      <c r="K25" s="1060"/>
      <c r="L25" s="1040"/>
      <c r="M25" s="1040"/>
      <c r="N25" s="1040"/>
      <c r="O25" s="1040"/>
      <c r="P25" s="1040"/>
      <c r="Q25" s="1040"/>
      <c r="R25" s="1040"/>
      <c r="S25" s="1040"/>
      <c r="T25" s="1040"/>
      <c r="U25" s="1040"/>
      <c r="V25" s="1040"/>
      <c r="W25" s="1040"/>
    </row>
    <row r="26" spans="1:23" ht="12.75" hidden="1" customHeight="1" x14ac:dyDescent="0.35">
      <c r="A26" s="537"/>
      <c r="B26" s="537"/>
      <c r="C26" s="537"/>
      <c r="D26" s="537"/>
      <c r="E26" s="537"/>
      <c r="F26" s="1086"/>
      <c r="G26" s="537"/>
      <c r="H26" s="537"/>
      <c r="I26" s="537"/>
      <c r="J26" s="537"/>
      <c r="K26" s="1087"/>
      <c r="L26" s="1040"/>
      <c r="M26" s="1040"/>
      <c r="N26" s="1040"/>
      <c r="O26" s="1040"/>
      <c r="P26" s="1040"/>
      <c r="Q26" s="1040"/>
      <c r="R26" s="1040"/>
      <c r="S26" s="1040"/>
      <c r="T26" s="1040"/>
      <c r="U26" s="1040"/>
      <c r="V26" s="1040"/>
      <c r="W26" s="1040"/>
    </row>
    <row r="27" spans="1:23" ht="12.75" hidden="1" customHeight="1" x14ac:dyDescent="0.35">
      <c r="A27" s="1052" t="s">
        <v>1456</v>
      </c>
      <c r="B27" s="417"/>
      <c r="C27" s="417"/>
      <c r="D27" s="417"/>
      <c r="E27" s="417"/>
      <c r="F27" s="1053"/>
      <c r="G27" s="417"/>
      <c r="H27" s="417"/>
      <c r="I27" s="417"/>
      <c r="J27" s="1054">
        <f>H27-I27</f>
        <v>0</v>
      </c>
      <c r="K27" s="1055"/>
      <c r="L27" s="1040"/>
      <c r="M27" s="1040"/>
      <c r="N27" s="1040"/>
      <c r="O27" s="1040"/>
      <c r="P27" s="1040"/>
      <c r="Q27" s="1040"/>
      <c r="R27" s="1040"/>
      <c r="S27" s="1040"/>
      <c r="T27" s="1040"/>
      <c r="U27" s="1040"/>
      <c r="V27" s="1040"/>
      <c r="W27" s="1040"/>
    </row>
    <row r="28" spans="1:23" ht="26.25" hidden="1" customHeight="1" x14ac:dyDescent="0.35">
      <c r="A28" s="1090" t="s">
        <v>1457</v>
      </c>
      <c r="B28" s="1079"/>
      <c r="C28" s="1096"/>
      <c r="D28" s="1079"/>
      <c r="E28" s="1078"/>
      <c r="F28" s="1092"/>
      <c r="G28" s="1093"/>
      <c r="H28" s="1078"/>
      <c r="I28" s="1079"/>
      <c r="J28" s="1078"/>
      <c r="K28" s="1060"/>
      <c r="L28" s="1040"/>
      <c r="M28" s="1040"/>
      <c r="N28" s="1040"/>
      <c r="O28" s="1040"/>
      <c r="P28" s="1040"/>
      <c r="Q28" s="1040"/>
      <c r="R28" s="1040"/>
      <c r="S28" s="1040"/>
      <c r="T28" s="1040"/>
      <c r="U28" s="1040"/>
      <c r="V28" s="1040"/>
      <c r="W28" s="1040"/>
    </row>
    <row r="29" spans="1:23" ht="26.25" hidden="1" customHeight="1" x14ac:dyDescent="0.35">
      <c r="A29" s="1090" t="s">
        <v>1458</v>
      </c>
      <c r="B29" s="1079"/>
      <c r="C29" s="1096"/>
      <c r="D29" s="1079"/>
      <c r="E29" s="1078"/>
      <c r="F29" s="1092"/>
      <c r="G29" s="1093"/>
      <c r="H29" s="1078"/>
      <c r="I29" s="1079"/>
      <c r="J29" s="1078"/>
      <c r="K29" s="1060"/>
      <c r="L29" s="1040"/>
      <c r="M29" s="1040"/>
      <c r="N29" s="1040"/>
      <c r="O29" s="1040"/>
      <c r="P29" s="1040"/>
      <c r="Q29" s="1040"/>
      <c r="R29" s="1040"/>
      <c r="S29" s="1040"/>
      <c r="T29" s="1040"/>
      <c r="U29" s="1040"/>
      <c r="V29" s="1040"/>
      <c r="W29" s="1040"/>
    </row>
    <row r="30" spans="1:23" ht="26.25" hidden="1" customHeight="1" x14ac:dyDescent="0.35">
      <c r="A30" s="1090" t="s">
        <v>1459</v>
      </c>
      <c r="B30" s="1079"/>
      <c r="C30" s="1096"/>
      <c r="D30" s="1079"/>
      <c r="E30" s="1078"/>
      <c r="F30" s="1092"/>
      <c r="G30" s="1093"/>
      <c r="H30" s="1078"/>
      <c r="I30" s="1079"/>
      <c r="J30" s="1078"/>
      <c r="K30" s="1060"/>
      <c r="L30" s="1040"/>
      <c r="M30" s="1040"/>
      <c r="N30" s="1040"/>
      <c r="O30" s="1040"/>
      <c r="P30" s="1040"/>
      <c r="Q30" s="1040"/>
      <c r="R30" s="1040"/>
      <c r="S30" s="1040"/>
      <c r="T30" s="1040"/>
      <c r="U30" s="1040"/>
      <c r="V30" s="1040"/>
      <c r="W30" s="1040"/>
    </row>
    <row r="31" spans="1:23" ht="26.25" hidden="1" customHeight="1" x14ac:dyDescent="0.35">
      <c r="A31" s="1090" t="s">
        <v>1460</v>
      </c>
      <c r="B31" s="1079"/>
      <c r="C31" s="1096"/>
      <c r="D31" s="1079"/>
      <c r="E31" s="1078"/>
      <c r="F31" s="1092"/>
      <c r="G31" s="1093"/>
      <c r="H31" s="1078"/>
      <c r="I31" s="1079"/>
      <c r="J31" s="1078"/>
      <c r="K31" s="1060"/>
      <c r="L31" s="1040"/>
      <c r="M31" s="1040"/>
      <c r="N31" s="1040"/>
      <c r="O31" s="1040"/>
      <c r="P31" s="1040"/>
      <c r="Q31" s="1040"/>
      <c r="R31" s="1040"/>
      <c r="S31" s="1040"/>
      <c r="T31" s="1040"/>
      <c r="U31" s="1040"/>
      <c r="V31" s="1040"/>
      <c r="W31" s="1040"/>
    </row>
    <row r="32" spans="1:23" ht="26.25" hidden="1" customHeight="1" x14ac:dyDescent="0.35">
      <c r="A32" s="1090" t="s">
        <v>1461</v>
      </c>
      <c r="B32" s="1079"/>
      <c r="C32" s="1096"/>
      <c r="D32" s="1079"/>
      <c r="E32" s="1078"/>
      <c r="F32" s="1092"/>
      <c r="G32" s="1093"/>
      <c r="H32" s="1078"/>
      <c r="I32" s="1079"/>
      <c r="J32" s="1078"/>
      <c r="K32" s="1060"/>
      <c r="L32" s="1040"/>
      <c r="M32" s="1040"/>
      <c r="N32" s="1040"/>
      <c r="O32" s="1040"/>
      <c r="P32" s="1040"/>
      <c r="Q32" s="1040"/>
      <c r="R32" s="1040"/>
      <c r="S32" s="1040"/>
      <c r="T32" s="1040"/>
      <c r="U32" s="1040"/>
      <c r="V32" s="1040"/>
      <c r="W32" s="1040"/>
    </row>
    <row r="33" spans="1:24" ht="26.25" hidden="1" customHeight="1" x14ac:dyDescent="0.35">
      <c r="A33" s="1090" t="s">
        <v>1462</v>
      </c>
      <c r="B33" s="1079"/>
      <c r="C33" s="1096"/>
      <c r="D33" s="1079"/>
      <c r="E33" s="1078"/>
      <c r="F33" s="1092"/>
      <c r="G33" s="1093"/>
      <c r="H33" s="1078"/>
      <c r="I33" s="1079"/>
      <c r="J33" s="1078"/>
      <c r="K33" s="1060"/>
      <c r="L33" s="1040"/>
      <c r="M33" s="1040"/>
      <c r="N33" s="1040"/>
      <c r="O33" s="1040"/>
      <c r="P33" s="1040"/>
      <c r="Q33" s="1040"/>
      <c r="R33" s="1040"/>
      <c r="S33" s="1040"/>
      <c r="T33" s="1040"/>
      <c r="U33" s="1040"/>
      <c r="V33" s="1040"/>
      <c r="W33" s="1040"/>
    </row>
    <row r="34" spans="1:24" ht="26.25" hidden="1" customHeight="1" x14ac:dyDescent="0.35">
      <c r="A34" s="1090" t="s">
        <v>1463</v>
      </c>
      <c r="B34" s="1079"/>
      <c r="C34" s="1096"/>
      <c r="D34" s="1079"/>
      <c r="E34" s="1078"/>
      <c r="F34" s="1092"/>
      <c r="G34" s="1093"/>
      <c r="H34" s="1078"/>
      <c r="I34" s="1079"/>
      <c r="J34" s="1078"/>
      <c r="K34" s="1060"/>
      <c r="L34" s="1040"/>
      <c r="M34" s="1040"/>
      <c r="N34" s="1040"/>
      <c r="O34" s="1040"/>
      <c r="P34" s="1040"/>
      <c r="Q34" s="1040"/>
      <c r="R34" s="1040"/>
      <c r="S34" s="1040"/>
      <c r="T34" s="1040"/>
      <c r="U34" s="1040"/>
      <c r="V34" s="1040"/>
      <c r="W34" s="1040"/>
    </row>
    <row r="35" spans="1:24" ht="12.75" hidden="1" customHeight="1" x14ac:dyDescent="0.35">
      <c r="A35" s="1097" t="s">
        <v>1464</v>
      </c>
      <c r="B35" s="1098"/>
      <c r="C35" s="1099"/>
      <c r="D35" s="1098"/>
      <c r="E35" s="1098"/>
      <c r="F35" s="1084"/>
      <c r="G35" s="1085"/>
      <c r="H35" s="1098"/>
      <c r="I35" s="1098"/>
      <c r="J35" s="1098"/>
      <c r="K35" s="1060"/>
      <c r="L35" s="1040"/>
      <c r="M35" s="1040"/>
      <c r="N35" s="1040"/>
      <c r="O35" s="1040"/>
      <c r="P35" s="1040"/>
      <c r="Q35" s="1040"/>
      <c r="R35" s="1040"/>
      <c r="S35" s="1040"/>
      <c r="T35" s="1040"/>
      <c r="U35" s="1040"/>
      <c r="V35" s="1040"/>
      <c r="W35" s="1040"/>
    </row>
    <row r="36" spans="1:24" ht="12.75" customHeight="1" thickBot="1" x14ac:dyDescent="0.4">
      <c r="A36" s="537"/>
      <c r="B36" s="537"/>
      <c r="C36" s="537"/>
      <c r="D36" s="537"/>
      <c r="E36" s="537"/>
      <c r="F36" s="1086"/>
      <c r="G36" s="537"/>
      <c r="H36" s="537"/>
      <c r="I36" s="537"/>
      <c r="J36" s="537"/>
      <c r="K36" s="1087"/>
      <c r="L36" s="1040"/>
      <c r="M36" s="1040"/>
      <c r="N36" s="1040"/>
      <c r="O36" s="1040"/>
      <c r="P36" s="1040"/>
      <c r="Q36" s="1040"/>
      <c r="R36" s="1040"/>
      <c r="S36" s="1040"/>
      <c r="T36" s="1040"/>
      <c r="U36" s="1040"/>
      <c r="V36" s="1040"/>
      <c r="W36" s="1040"/>
    </row>
    <row r="37" spans="1:24" ht="12.75" customHeight="1" x14ac:dyDescent="0.35">
      <c r="A37" s="1052" t="s">
        <v>1129</v>
      </c>
      <c r="B37" s="417"/>
      <c r="C37" s="417"/>
      <c r="D37" s="417"/>
      <c r="E37" s="417"/>
      <c r="F37" s="1053"/>
      <c r="G37" s="417"/>
      <c r="H37" s="417"/>
      <c r="I37" s="417"/>
      <c r="J37" s="1054"/>
      <c r="K37" s="1055"/>
      <c r="L37" s="1040"/>
      <c r="M37" s="1040"/>
      <c r="N37" s="1040"/>
      <c r="O37" s="1040"/>
      <c r="P37" s="1040"/>
      <c r="Q37" s="1040"/>
      <c r="R37" s="1040"/>
      <c r="S37" s="1040"/>
      <c r="T37" s="1040"/>
      <c r="U37" s="1040"/>
      <c r="V37" s="1040"/>
      <c r="W37" s="1040"/>
    </row>
    <row r="38" spans="1:24" s="1100" customFormat="1" ht="22.5" customHeight="1" x14ac:dyDescent="0.35">
      <c r="A38" s="1743" t="s">
        <v>1510</v>
      </c>
      <c r="B38" s="1744"/>
      <c r="C38" s="1744"/>
      <c r="D38" s="1744"/>
      <c r="E38" s="1744"/>
      <c r="F38" s="1744"/>
      <c r="G38" s="1744"/>
      <c r="H38" s="1744"/>
      <c r="I38" s="1744"/>
      <c r="J38" s="1745"/>
      <c r="K38" s="1060"/>
      <c r="L38" s="1088"/>
      <c r="M38" s="1088"/>
      <c r="N38" s="1088"/>
      <c r="O38" s="1088"/>
      <c r="P38" s="1088"/>
      <c r="Q38" s="1088"/>
      <c r="R38" s="1088"/>
      <c r="S38" s="1088"/>
      <c r="T38" s="1088"/>
      <c r="U38" s="1088"/>
      <c r="V38" s="1088"/>
      <c r="W38" s="1088"/>
    </row>
    <row r="39" spans="1:24" ht="125" x14ac:dyDescent="0.35">
      <c r="A39" s="1101" t="s">
        <v>1466</v>
      </c>
      <c r="B39" s="1079">
        <v>130</v>
      </c>
      <c r="C39" s="1102" t="s">
        <v>1467</v>
      </c>
      <c r="D39" s="1079">
        <v>15</v>
      </c>
      <c r="E39" s="1078">
        <f>SUM(B39*D39)</f>
        <v>1950</v>
      </c>
      <c r="F39" s="1092" t="s">
        <v>1468</v>
      </c>
      <c r="G39" s="1093">
        <v>6</v>
      </c>
      <c r="H39" s="1078">
        <f>SUM(E39*G39)</f>
        <v>11700</v>
      </c>
      <c r="I39" s="1079">
        <v>0</v>
      </c>
      <c r="J39" s="1080">
        <f>H39-I39</f>
        <v>11700</v>
      </c>
      <c r="K39" s="1060"/>
      <c r="L39" s="1040"/>
      <c r="M39" s="1040"/>
      <c r="N39" s="1040"/>
      <c r="O39" s="1040"/>
      <c r="P39" s="1040"/>
      <c r="Q39" s="1040"/>
      <c r="R39" s="1040"/>
      <c r="S39" s="1040"/>
      <c r="T39" s="1040"/>
      <c r="U39" s="1040"/>
      <c r="V39" s="1040"/>
      <c r="W39" s="1040"/>
    </row>
    <row r="40" spans="1:24" ht="50" x14ac:dyDescent="0.35">
      <c r="A40" s="1101" t="s">
        <v>1469</v>
      </c>
      <c r="B40" s="1079">
        <v>130</v>
      </c>
      <c r="C40" s="1102" t="s">
        <v>1467</v>
      </c>
      <c r="D40" s="1079">
        <v>4</v>
      </c>
      <c r="E40" s="1078">
        <f>SUM(B40*D40)</f>
        <v>520</v>
      </c>
      <c r="F40" s="1092" t="s">
        <v>1468</v>
      </c>
      <c r="G40" s="1093">
        <v>4</v>
      </c>
      <c r="H40" s="1078">
        <f>SUM(E40*G40)</f>
        <v>2080</v>
      </c>
      <c r="I40" s="1079">
        <v>0</v>
      </c>
      <c r="J40" s="1080">
        <f>H40-I40</f>
        <v>2080</v>
      </c>
      <c r="K40" s="1060"/>
      <c r="L40" s="1040"/>
      <c r="M40" s="1040"/>
      <c r="N40" s="1040"/>
      <c r="O40" s="1040"/>
      <c r="P40" s="1040"/>
      <c r="Q40" s="1040"/>
      <c r="R40" s="1040"/>
      <c r="S40" s="1040"/>
      <c r="T40" s="1040"/>
      <c r="U40" s="1040"/>
      <c r="V40" s="1040"/>
      <c r="W40" s="1040"/>
    </row>
    <row r="41" spans="1:24" ht="37.5" x14ac:dyDescent="0.35">
      <c r="A41" s="1101" t="s">
        <v>1470</v>
      </c>
      <c r="B41" s="1079">
        <v>130</v>
      </c>
      <c r="C41" s="1102" t="s">
        <v>1467</v>
      </c>
      <c r="D41" s="1079">
        <v>5</v>
      </c>
      <c r="E41" s="1078">
        <f>SUM(B41*D41)</f>
        <v>650</v>
      </c>
      <c r="F41" s="1092" t="s">
        <v>1468</v>
      </c>
      <c r="G41" s="1093">
        <v>2</v>
      </c>
      <c r="H41" s="1078">
        <f>SUM(E41*G41)</f>
        <v>1300</v>
      </c>
      <c r="I41" s="1079">
        <v>0</v>
      </c>
      <c r="J41" s="1080">
        <f>H41-I41</f>
        <v>1300</v>
      </c>
      <c r="K41" s="1060"/>
      <c r="L41" s="1040"/>
      <c r="M41" s="1040"/>
      <c r="N41" s="1040"/>
      <c r="O41" s="1040"/>
      <c r="P41" s="1040"/>
      <c r="Q41" s="1040"/>
      <c r="R41" s="1040"/>
      <c r="S41" s="1040"/>
      <c r="T41" s="1040"/>
      <c r="U41" s="1040"/>
      <c r="V41" s="1040"/>
      <c r="W41" s="1040"/>
    </row>
    <row r="42" spans="1:24" s="1107" customFormat="1" ht="33.75" customHeight="1" x14ac:dyDescent="0.35">
      <c r="A42" s="1103" t="s">
        <v>1471</v>
      </c>
      <c r="B42" s="1727"/>
      <c r="C42" s="1728"/>
      <c r="D42" s="1728"/>
      <c r="E42" s="1728"/>
      <c r="F42" s="1728"/>
      <c r="G42" s="1729"/>
      <c r="H42" s="1104">
        <f>SUM(H39:H41)</f>
        <v>15080</v>
      </c>
      <c r="I42" s="1104">
        <v>80</v>
      </c>
      <c r="J42" s="1104">
        <f>H42-I42</f>
        <v>15000</v>
      </c>
      <c r="K42" s="1060"/>
      <c r="L42" s="1105"/>
      <c r="M42" s="1105"/>
      <c r="N42" s="1105"/>
      <c r="O42" s="1105"/>
      <c r="P42" s="1105"/>
      <c r="Q42" s="1105"/>
      <c r="R42" s="1105"/>
      <c r="S42" s="1105"/>
      <c r="T42" s="1105"/>
      <c r="U42" s="1105"/>
      <c r="V42" s="1105"/>
      <c r="W42" s="1105"/>
      <c r="X42" s="1106"/>
    </row>
    <row r="43" spans="1:24" s="1112" customFormat="1" ht="20.25" customHeight="1" x14ac:dyDescent="0.35">
      <c r="A43" s="1108" t="s">
        <v>1511</v>
      </c>
      <c r="B43" s="1109"/>
      <c r="C43" s="1109"/>
      <c r="D43" s="1109"/>
      <c r="E43" s="1109"/>
      <c r="F43" s="1109"/>
      <c r="G43" s="1109"/>
      <c r="H43" s="1109"/>
      <c r="I43" s="1109"/>
      <c r="J43" s="1110"/>
      <c r="K43" s="1111"/>
    </row>
    <row r="44" spans="1:24" ht="75" x14ac:dyDescent="0.35">
      <c r="A44" s="1113" t="s">
        <v>1473</v>
      </c>
      <c r="B44" s="1079">
        <v>130</v>
      </c>
      <c r="C44" s="1102" t="s">
        <v>1467</v>
      </c>
      <c r="D44" s="1079">
        <v>14</v>
      </c>
      <c r="E44" s="1078">
        <f>SUM(B44*D44)</f>
        <v>1820</v>
      </c>
      <c r="F44" s="1092" t="s">
        <v>1468</v>
      </c>
      <c r="G44" s="1093">
        <v>6</v>
      </c>
      <c r="H44" s="1078">
        <f>SUM(E44*G44)</f>
        <v>10920</v>
      </c>
      <c r="I44" s="1079">
        <v>0</v>
      </c>
      <c r="J44" s="1080">
        <f>H44-I44</f>
        <v>10920</v>
      </c>
      <c r="K44" s="1060"/>
      <c r="L44" s="1040"/>
      <c r="M44" s="1040"/>
      <c r="N44" s="1040"/>
      <c r="O44" s="1040"/>
      <c r="P44" s="1040"/>
      <c r="Q44" s="1040"/>
      <c r="R44" s="1040"/>
      <c r="S44" s="1040"/>
      <c r="T44" s="1040"/>
      <c r="U44" s="1040"/>
      <c r="V44" s="1040"/>
      <c r="W44" s="1040"/>
    </row>
    <row r="45" spans="1:24" ht="62.5" x14ac:dyDescent="0.35">
      <c r="A45" s="1113" t="s">
        <v>1474</v>
      </c>
      <c r="B45" s="1079">
        <v>130</v>
      </c>
      <c r="C45" s="1102" t="s">
        <v>1467</v>
      </c>
      <c r="D45" s="1079">
        <v>15</v>
      </c>
      <c r="E45" s="1078">
        <f>SUM(B45*D45)</f>
        <v>1950</v>
      </c>
      <c r="F45" s="1092" t="s">
        <v>1468</v>
      </c>
      <c r="G45" s="1093">
        <v>4</v>
      </c>
      <c r="H45" s="1078">
        <f>SUM(E45*G45)</f>
        <v>7800</v>
      </c>
      <c r="I45" s="1079">
        <v>0</v>
      </c>
      <c r="J45" s="1080">
        <f>H45-I45</f>
        <v>7800</v>
      </c>
      <c r="K45" s="1060"/>
      <c r="L45" s="1040"/>
      <c r="M45" s="1040"/>
      <c r="N45" s="1040"/>
      <c r="O45" s="1040"/>
      <c r="P45" s="1040"/>
      <c r="Q45" s="1040"/>
      <c r="R45" s="1040"/>
      <c r="S45" s="1040"/>
      <c r="T45" s="1040"/>
      <c r="U45" s="1040"/>
      <c r="V45" s="1040"/>
      <c r="W45" s="1040"/>
    </row>
    <row r="46" spans="1:24" ht="50" x14ac:dyDescent="0.35">
      <c r="A46" s="1113" t="s">
        <v>1475</v>
      </c>
      <c r="B46" s="1079">
        <v>130</v>
      </c>
      <c r="C46" s="1102" t="s">
        <v>1467</v>
      </c>
      <c r="D46" s="1079">
        <v>10</v>
      </c>
      <c r="E46" s="1078">
        <f>SUM(B46*D46)</f>
        <v>1300</v>
      </c>
      <c r="F46" s="1092" t="s">
        <v>1468</v>
      </c>
      <c r="G46" s="1093">
        <v>4</v>
      </c>
      <c r="H46" s="1078">
        <f>SUM(E46*G46)</f>
        <v>5200</v>
      </c>
      <c r="I46" s="1079">
        <v>0</v>
      </c>
      <c r="J46" s="1080">
        <f>H46-I46</f>
        <v>5200</v>
      </c>
      <c r="K46" s="1060"/>
      <c r="L46" s="1040"/>
      <c r="M46" s="1040"/>
      <c r="N46" s="1040"/>
      <c r="O46" s="1040"/>
      <c r="P46" s="1040"/>
      <c r="Q46" s="1040"/>
      <c r="R46" s="1040"/>
      <c r="S46" s="1040"/>
      <c r="T46" s="1040"/>
      <c r="U46" s="1040"/>
      <c r="V46" s="1040"/>
      <c r="W46" s="1040"/>
    </row>
    <row r="47" spans="1:24" ht="57.75" customHeight="1" x14ac:dyDescent="0.35">
      <c r="A47" s="1113" t="s">
        <v>1476</v>
      </c>
      <c r="B47" s="1079">
        <v>130</v>
      </c>
      <c r="C47" s="1102" t="s">
        <v>1467</v>
      </c>
      <c r="D47" s="1079">
        <v>12</v>
      </c>
      <c r="E47" s="1078">
        <f>SUM(B47*D47)</f>
        <v>1560</v>
      </c>
      <c r="F47" s="1092" t="s">
        <v>1468</v>
      </c>
      <c r="G47" s="1093">
        <v>4</v>
      </c>
      <c r="H47" s="1078">
        <f>SUM(E47*G47)</f>
        <v>6240</v>
      </c>
      <c r="I47" s="1079">
        <v>0</v>
      </c>
      <c r="J47" s="1080">
        <f>H47-I47</f>
        <v>6240</v>
      </c>
      <c r="K47" s="1060"/>
      <c r="L47" s="1040"/>
      <c r="M47" s="1040"/>
      <c r="N47" s="1040"/>
      <c r="O47" s="1040"/>
      <c r="P47" s="1040"/>
      <c r="Q47" s="1040"/>
      <c r="R47" s="1040"/>
      <c r="S47" s="1040"/>
      <c r="T47" s="1040"/>
      <c r="U47" s="1040"/>
      <c r="V47" s="1040"/>
      <c r="W47" s="1040"/>
    </row>
    <row r="48" spans="1:24" s="1107" customFormat="1" ht="78" customHeight="1" x14ac:dyDescent="0.35">
      <c r="A48" s="1114" t="s">
        <v>1477</v>
      </c>
      <c r="B48" s="1727"/>
      <c r="C48" s="1728"/>
      <c r="D48" s="1728"/>
      <c r="E48" s="1728"/>
      <c r="F48" s="1728"/>
      <c r="G48" s="1729"/>
      <c r="H48" s="1104">
        <f>SUM(H44:H47)</f>
        <v>30160</v>
      </c>
      <c r="I48" s="1104">
        <v>160</v>
      </c>
      <c r="J48" s="1104">
        <f>H48-I48</f>
        <v>30000</v>
      </c>
      <c r="K48" s="1060"/>
      <c r="L48" s="1105"/>
      <c r="M48" s="1105"/>
      <c r="N48" s="1105"/>
      <c r="O48" s="1105"/>
      <c r="P48" s="1105"/>
      <c r="Q48" s="1105"/>
      <c r="R48" s="1105"/>
      <c r="S48" s="1105"/>
      <c r="T48" s="1105"/>
      <c r="U48" s="1105"/>
      <c r="V48" s="1105"/>
      <c r="W48" s="1105"/>
      <c r="X48" s="1106"/>
    </row>
    <row r="49" spans="1:24" s="1107" customFormat="1" ht="32.25" customHeight="1" thickBot="1" x14ac:dyDescent="0.4">
      <c r="A49" s="1737" t="s">
        <v>1512</v>
      </c>
      <c r="B49" s="1737"/>
      <c r="C49" s="1737"/>
      <c r="D49" s="1737"/>
      <c r="E49" s="1737"/>
      <c r="F49" s="1737"/>
      <c r="G49" s="1737"/>
      <c r="H49" s="1737"/>
      <c r="I49" s="1737"/>
      <c r="J49" s="1737"/>
      <c r="K49" s="1060"/>
      <c r="L49" s="1105"/>
      <c r="M49" s="1105"/>
      <c r="N49" s="1105"/>
      <c r="O49" s="1105"/>
      <c r="P49" s="1105"/>
      <c r="Q49" s="1105"/>
      <c r="R49" s="1105"/>
      <c r="S49" s="1105"/>
      <c r="T49" s="1105"/>
      <c r="U49" s="1105"/>
      <c r="V49" s="1105"/>
      <c r="W49" s="1105"/>
      <c r="X49" s="1106"/>
    </row>
    <row r="50" spans="1:24" s="1125" customFormat="1" ht="36.65" customHeight="1" x14ac:dyDescent="0.35">
      <c r="A50" s="1113" t="s">
        <v>1498</v>
      </c>
      <c r="B50" s="1079">
        <v>130</v>
      </c>
      <c r="C50" s="1102" t="s">
        <v>1467</v>
      </c>
      <c r="D50" s="1079">
        <v>77</v>
      </c>
      <c r="E50" s="1078">
        <f>SUM(B50*D50)</f>
        <v>10010</v>
      </c>
      <c r="F50" s="1092" t="s">
        <v>1468</v>
      </c>
      <c r="G50" s="1093">
        <v>10</v>
      </c>
      <c r="H50" s="1078">
        <f>SUM(E50*G50)</f>
        <v>100100</v>
      </c>
      <c r="I50" s="1079">
        <v>100</v>
      </c>
      <c r="J50" s="1080">
        <f>H50-I50</f>
        <v>100000</v>
      </c>
      <c r="K50" s="1123"/>
      <c r="L50" s="1124"/>
      <c r="M50" s="1124"/>
      <c r="N50" s="1124"/>
      <c r="O50" s="1124"/>
      <c r="P50" s="1124"/>
      <c r="Q50" s="1124"/>
      <c r="R50" s="1124"/>
      <c r="S50" s="1124"/>
      <c r="T50" s="1124"/>
      <c r="U50" s="1124"/>
      <c r="V50" s="1124"/>
      <c r="W50" s="1124"/>
    </row>
    <row r="51" spans="1:24" s="1125" customFormat="1" ht="63" x14ac:dyDescent="0.35">
      <c r="A51" s="1114" t="s">
        <v>1513</v>
      </c>
      <c r="B51" s="1727"/>
      <c r="C51" s="1728"/>
      <c r="D51" s="1728"/>
      <c r="E51" s="1728"/>
      <c r="F51" s="1728"/>
      <c r="G51" s="1729"/>
      <c r="H51" s="1104"/>
      <c r="I51" s="1104"/>
      <c r="J51" s="1104">
        <f>J50</f>
        <v>100000</v>
      </c>
      <c r="K51" s="1123"/>
      <c r="L51" s="1124"/>
      <c r="M51" s="1126"/>
      <c r="N51" s="1124"/>
      <c r="O51" s="1124"/>
      <c r="P51" s="1124"/>
      <c r="Q51" s="1124"/>
      <c r="R51" s="1124"/>
      <c r="S51" s="1124"/>
      <c r="T51" s="1124"/>
      <c r="U51" s="1124"/>
      <c r="V51" s="1124"/>
      <c r="W51" s="1124"/>
    </row>
    <row r="52" spans="1:24" s="1125" customFormat="1" ht="36.65" customHeight="1" x14ac:dyDescent="0.35">
      <c r="A52" s="1113" t="s">
        <v>1500</v>
      </c>
      <c r="B52" s="1079">
        <v>130</v>
      </c>
      <c r="C52" s="1102" t="s">
        <v>1467</v>
      </c>
      <c r="D52" s="1079">
        <v>80.2</v>
      </c>
      <c r="E52" s="1078">
        <f>SUM(B52*D52)</f>
        <v>10426</v>
      </c>
      <c r="F52" s="1092" t="s">
        <v>1468</v>
      </c>
      <c r="G52" s="1093">
        <v>12</v>
      </c>
      <c r="H52" s="1078">
        <f>SUM(E52*G52)</f>
        <v>125112</v>
      </c>
      <c r="I52" s="1079">
        <v>112</v>
      </c>
      <c r="J52" s="1080">
        <f>H52-I52</f>
        <v>125000</v>
      </c>
      <c r="K52" s="1123"/>
      <c r="L52" s="1124"/>
      <c r="M52" s="1124"/>
      <c r="N52" s="1124"/>
      <c r="O52" s="1124"/>
      <c r="P52" s="1124"/>
      <c r="Q52" s="1124"/>
      <c r="R52" s="1124"/>
      <c r="S52" s="1124"/>
      <c r="T52" s="1124"/>
      <c r="U52" s="1124"/>
      <c r="V52" s="1124"/>
      <c r="W52" s="1124"/>
    </row>
    <row r="53" spans="1:24" s="1125" customFormat="1" ht="36.65" customHeight="1" x14ac:dyDescent="0.35">
      <c r="A53" s="1114" t="s">
        <v>1514</v>
      </c>
      <c r="B53" s="1727"/>
      <c r="C53" s="1728"/>
      <c r="D53" s="1728"/>
      <c r="E53" s="1728"/>
      <c r="F53" s="1728"/>
      <c r="G53" s="1729"/>
      <c r="H53" s="1104"/>
      <c r="I53" s="1104"/>
      <c r="J53" s="1104">
        <v>75000</v>
      </c>
      <c r="K53" s="1123"/>
      <c r="L53" s="1126"/>
      <c r="M53" s="1126"/>
      <c r="N53" s="1124"/>
      <c r="O53" s="1124"/>
      <c r="P53" s="1124"/>
      <c r="Q53" s="1124"/>
      <c r="R53" s="1124"/>
      <c r="S53" s="1124"/>
      <c r="T53" s="1124"/>
      <c r="U53" s="1124"/>
      <c r="V53" s="1124"/>
      <c r="W53" s="1124"/>
    </row>
    <row r="54" spans="1:24" s="1125" customFormat="1" ht="54.75" customHeight="1" x14ac:dyDescent="0.35">
      <c r="A54" s="1114" t="s">
        <v>1515</v>
      </c>
      <c r="B54" s="1727"/>
      <c r="C54" s="1728"/>
      <c r="D54" s="1728"/>
      <c r="E54" s="1728"/>
      <c r="F54" s="1728"/>
      <c r="G54" s="1729"/>
      <c r="H54" s="1104"/>
      <c r="I54" s="1104"/>
      <c r="J54" s="1104">
        <v>50000</v>
      </c>
      <c r="K54" s="1123"/>
      <c r="L54" s="1124"/>
      <c r="M54" s="1124"/>
      <c r="N54" s="1124"/>
      <c r="O54" s="1124"/>
      <c r="P54" s="1124"/>
      <c r="Q54" s="1124"/>
      <c r="R54" s="1124"/>
      <c r="S54" s="1124"/>
      <c r="T54" s="1124"/>
      <c r="U54" s="1124"/>
      <c r="V54" s="1124"/>
      <c r="W54" s="1124"/>
    </row>
    <row r="55" spans="1:24" s="1125" customFormat="1" ht="56.25" customHeight="1" x14ac:dyDescent="0.35">
      <c r="A55" s="1113" t="s">
        <v>1516</v>
      </c>
      <c r="B55" s="1079">
        <v>130</v>
      </c>
      <c r="C55" s="1102" t="s">
        <v>1467</v>
      </c>
      <c r="D55" s="1079">
        <v>88.3</v>
      </c>
      <c r="E55" s="1078">
        <f>SUM(B55*D55)</f>
        <v>11479</v>
      </c>
      <c r="F55" s="1092" t="s">
        <v>1468</v>
      </c>
      <c r="G55" s="1093">
        <v>17</v>
      </c>
      <c r="H55" s="1078">
        <f>SUM(E55*G55)</f>
        <v>195143</v>
      </c>
      <c r="I55" s="1079">
        <v>143</v>
      </c>
      <c r="J55" s="1080">
        <f>H55-I55</f>
        <v>195000</v>
      </c>
      <c r="K55" s="1123"/>
      <c r="L55" s="1124"/>
      <c r="M55" s="1124"/>
      <c r="N55" s="1124"/>
      <c r="O55" s="1124"/>
      <c r="P55" s="1124"/>
      <c r="Q55" s="1124"/>
      <c r="R55" s="1124"/>
      <c r="S55" s="1124"/>
      <c r="T55" s="1124"/>
      <c r="U55" s="1124"/>
      <c r="V55" s="1124"/>
      <c r="W55" s="1124"/>
    </row>
    <row r="56" spans="1:24" s="1125" customFormat="1" ht="90" customHeight="1" x14ac:dyDescent="0.35">
      <c r="A56" s="1114" t="s">
        <v>1517</v>
      </c>
      <c r="B56" s="1727"/>
      <c r="C56" s="1728"/>
      <c r="D56" s="1728"/>
      <c r="E56" s="1728"/>
      <c r="F56" s="1728"/>
      <c r="G56" s="1729"/>
      <c r="H56" s="1104"/>
      <c r="I56" s="1104"/>
      <c r="J56" s="1104">
        <v>50000</v>
      </c>
      <c r="K56" s="1123"/>
      <c r="L56" s="1124"/>
      <c r="M56" s="1126"/>
      <c r="N56" s="1124"/>
      <c r="O56" s="1124"/>
      <c r="P56" s="1124"/>
      <c r="Q56" s="1124"/>
      <c r="R56" s="1124"/>
      <c r="S56" s="1124"/>
      <c r="T56" s="1124"/>
      <c r="U56" s="1124"/>
      <c r="V56" s="1124"/>
      <c r="W56" s="1124"/>
    </row>
    <row r="57" spans="1:24" s="1125" customFormat="1" ht="100.5" customHeight="1" x14ac:dyDescent="0.35">
      <c r="A57" s="1114" t="s">
        <v>1518</v>
      </c>
      <c r="B57" s="1727"/>
      <c r="C57" s="1728"/>
      <c r="D57" s="1728"/>
      <c r="E57" s="1728"/>
      <c r="F57" s="1728"/>
      <c r="G57" s="1729"/>
      <c r="H57" s="1104"/>
      <c r="I57" s="1104"/>
      <c r="J57" s="1104">
        <v>70000</v>
      </c>
      <c r="K57" s="1123"/>
      <c r="L57" s="1124"/>
      <c r="M57" s="1126"/>
      <c r="N57" s="1124"/>
      <c r="O57" s="1124"/>
      <c r="P57" s="1124"/>
      <c r="Q57" s="1124"/>
      <c r="R57" s="1124"/>
      <c r="S57" s="1124"/>
      <c r="T57" s="1124"/>
      <c r="U57" s="1124"/>
      <c r="V57" s="1124"/>
      <c r="W57" s="1124"/>
    </row>
    <row r="58" spans="1:24" s="1125" customFormat="1" ht="76.5" customHeight="1" x14ac:dyDescent="0.35">
      <c r="A58" s="1114" t="s">
        <v>1519</v>
      </c>
      <c r="B58" s="1727"/>
      <c r="C58" s="1728"/>
      <c r="D58" s="1728"/>
      <c r="E58" s="1728"/>
      <c r="F58" s="1728"/>
      <c r="G58" s="1729"/>
      <c r="H58" s="1104"/>
      <c r="I58" s="1104"/>
      <c r="J58" s="1104">
        <v>75000</v>
      </c>
      <c r="K58" s="1123"/>
      <c r="L58" s="1124"/>
      <c r="M58" s="1124"/>
      <c r="N58" s="1124"/>
      <c r="O58" s="1124"/>
      <c r="P58" s="1124"/>
      <c r="Q58" s="1124"/>
      <c r="R58" s="1124"/>
      <c r="S58" s="1124"/>
      <c r="T58" s="1124"/>
      <c r="U58" s="1124"/>
      <c r="V58" s="1124"/>
      <c r="W58" s="1124"/>
    </row>
    <row r="59" spans="1:24" s="1125" customFormat="1" ht="15.75" customHeight="1" x14ac:dyDescent="0.35">
      <c r="A59" s="1730" t="s">
        <v>1520</v>
      </c>
      <c r="B59" s="1730"/>
      <c r="C59" s="1730"/>
      <c r="D59" s="1730"/>
      <c r="E59" s="1730"/>
      <c r="F59" s="1730"/>
      <c r="G59" s="1730"/>
      <c r="H59" s="1730"/>
      <c r="I59" s="1730"/>
      <c r="J59" s="1730"/>
      <c r="K59" s="1123"/>
      <c r="L59" s="1124"/>
      <c r="M59" s="1124"/>
      <c r="N59" s="1124"/>
      <c r="O59" s="1124"/>
      <c r="P59" s="1124"/>
      <c r="Q59" s="1124"/>
      <c r="R59" s="1124"/>
      <c r="S59" s="1124"/>
      <c r="T59" s="1124"/>
      <c r="U59" s="1124"/>
      <c r="V59" s="1124"/>
      <c r="W59" s="1124"/>
    </row>
    <row r="60" spans="1:24" s="1125" customFormat="1" ht="62.5" x14ac:dyDescent="0.35">
      <c r="A60" s="1113" t="s">
        <v>1646</v>
      </c>
      <c r="B60" s="1079">
        <v>130</v>
      </c>
      <c r="C60" s="1102" t="s">
        <v>1467</v>
      </c>
      <c r="D60" s="1079">
        <v>20</v>
      </c>
      <c r="E60" s="1078">
        <f>SUM(B60*D60)</f>
        <v>2600</v>
      </c>
      <c r="F60" s="1092" t="s">
        <v>1468</v>
      </c>
      <c r="G60" s="1093">
        <v>13</v>
      </c>
      <c r="H60" s="1078">
        <f>SUM(E60*G60)</f>
        <v>33800</v>
      </c>
      <c r="I60" s="1079">
        <v>0</v>
      </c>
      <c r="J60" s="1078">
        <f>H60-I60</f>
        <v>33800</v>
      </c>
      <c r="K60" s="1123"/>
      <c r="L60" s="1124"/>
      <c r="M60" s="1124"/>
      <c r="N60" s="1124"/>
      <c r="O60" s="1124"/>
      <c r="P60" s="1124"/>
      <c r="Q60" s="1124"/>
      <c r="R60" s="1124"/>
      <c r="S60" s="1124"/>
      <c r="T60" s="1124"/>
      <c r="U60" s="1124"/>
      <c r="V60" s="1124"/>
      <c r="W60" s="1124"/>
    </row>
    <row r="61" spans="1:24" s="1125" customFormat="1" ht="37.5" x14ac:dyDescent="0.35">
      <c r="A61" s="1113" t="s">
        <v>1647</v>
      </c>
      <c r="B61" s="1079">
        <v>130</v>
      </c>
      <c r="C61" s="1102" t="s">
        <v>1467</v>
      </c>
      <c r="D61" s="1079">
        <v>26.5</v>
      </c>
      <c r="E61" s="1078">
        <f>SUM(B61*D61)</f>
        <v>3445</v>
      </c>
      <c r="F61" s="1092" t="s">
        <v>1468</v>
      </c>
      <c r="G61" s="1093">
        <v>4</v>
      </c>
      <c r="H61" s="1078">
        <f>SUM(E61*G61)</f>
        <v>13780</v>
      </c>
      <c r="I61" s="1079">
        <v>0</v>
      </c>
      <c r="J61" s="1078">
        <f>H61-I61</f>
        <v>13780</v>
      </c>
      <c r="K61" s="1123"/>
      <c r="L61" s="1124"/>
      <c r="M61" s="1124"/>
      <c r="N61" s="1124"/>
      <c r="O61" s="1124"/>
      <c r="P61" s="1124"/>
      <c r="Q61" s="1124"/>
      <c r="R61" s="1124"/>
      <c r="S61" s="1124"/>
      <c r="T61" s="1124"/>
      <c r="U61" s="1124"/>
      <c r="V61" s="1124"/>
      <c r="W61" s="1124"/>
    </row>
    <row r="62" spans="1:24" s="1125" customFormat="1" ht="37.5" x14ac:dyDescent="0.35">
      <c r="A62" s="1113" t="s">
        <v>1648</v>
      </c>
      <c r="B62" s="1079">
        <v>125</v>
      </c>
      <c r="C62" s="1102" t="s">
        <v>1467</v>
      </c>
      <c r="D62" s="1079">
        <v>15</v>
      </c>
      <c r="E62" s="1078">
        <f>SUM(B62*D62)</f>
        <v>1875</v>
      </c>
      <c r="F62" s="1092" t="s">
        <v>1468</v>
      </c>
      <c r="G62" s="1093">
        <v>4</v>
      </c>
      <c r="H62" s="1078">
        <f>SUM(E62*G62)</f>
        <v>7500</v>
      </c>
      <c r="I62" s="1079">
        <v>0</v>
      </c>
      <c r="J62" s="1078">
        <f>H62-I62</f>
        <v>7500</v>
      </c>
      <c r="K62" s="1123"/>
      <c r="L62" s="1124"/>
      <c r="M62" s="1124"/>
      <c r="N62" s="1124"/>
      <c r="O62" s="1124"/>
      <c r="P62" s="1124"/>
      <c r="Q62" s="1124"/>
      <c r="R62" s="1124"/>
      <c r="S62" s="1124"/>
      <c r="T62" s="1124"/>
      <c r="U62" s="1124"/>
      <c r="V62" s="1124"/>
      <c r="W62" s="1124"/>
    </row>
    <row r="63" spans="1:24" s="1125" customFormat="1" ht="42" x14ac:dyDescent="0.35">
      <c r="A63" s="1114" t="s">
        <v>1649</v>
      </c>
      <c r="B63" s="919"/>
      <c r="C63" s="919"/>
      <c r="D63" s="919"/>
      <c r="E63" s="919"/>
      <c r="F63" s="919"/>
      <c r="G63" s="919"/>
      <c r="H63" s="1325">
        <f>J60+J61+J62</f>
        <v>55080</v>
      </c>
      <c r="I63" s="1325">
        <v>80</v>
      </c>
      <c r="J63" s="1325">
        <f>H63-I63</f>
        <v>55000</v>
      </c>
      <c r="K63" s="1123"/>
      <c r="L63" s="1124"/>
      <c r="M63" s="1124"/>
      <c r="N63" s="1124"/>
      <c r="O63" s="1124"/>
      <c r="P63" s="1124"/>
      <c r="Q63" s="1124"/>
      <c r="R63" s="1124"/>
      <c r="S63" s="1124"/>
      <c r="T63" s="1124"/>
      <c r="U63" s="1124"/>
      <c r="V63" s="1124"/>
      <c r="W63" s="1124"/>
    </row>
    <row r="64" spans="1:24" s="1107" customFormat="1" ht="22.5" customHeight="1" x14ac:dyDescent="0.35">
      <c r="A64" s="1730" t="s">
        <v>1521</v>
      </c>
      <c r="B64" s="1730"/>
      <c r="C64" s="1730"/>
      <c r="D64" s="1730"/>
      <c r="E64" s="1730"/>
      <c r="F64" s="1730"/>
      <c r="G64" s="1730"/>
      <c r="H64" s="1730"/>
      <c r="I64" s="1730"/>
      <c r="J64" s="1730"/>
      <c r="K64" s="1060"/>
      <c r="L64" s="1105"/>
      <c r="M64" s="1105"/>
      <c r="N64" s="1105"/>
      <c r="O64" s="1105"/>
      <c r="P64" s="1105"/>
      <c r="Q64" s="1105"/>
      <c r="R64" s="1105"/>
      <c r="S64" s="1105"/>
      <c r="T64" s="1105"/>
      <c r="U64" s="1105"/>
      <c r="V64" s="1105"/>
      <c r="W64" s="1105"/>
      <c r="X64" s="1106"/>
    </row>
    <row r="65" spans="1:23" ht="25" x14ac:dyDescent="0.35">
      <c r="A65" s="1113" t="s">
        <v>1522</v>
      </c>
      <c r="B65" s="1079">
        <v>130</v>
      </c>
      <c r="C65" s="1102" t="s">
        <v>1467</v>
      </c>
      <c r="D65" s="1079">
        <v>17</v>
      </c>
      <c r="E65" s="1078">
        <f>SUM(B65*D65)</f>
        <v>2210</v>
      </c>
      <c r="F65" s="1092" t="s">
        <v>1468</v>
      </c>
      <c r="G65" s="1093">
        <v>8</v>
      </c>
      <c r="H65" s="1078">
        <f>SUM(E65*G65)</f>
        <v>17680</v>
      </c>
      <c r="I65" s="1079">
        <v>400</v>
      </c>
      <c r="J65" s="1080">
        <f>H65-I65</f>
        <v>17280</v>
      </c>
      <c r="K65" s="1060"/>
      <c r="L65" s="1040"/>
      <c r="M65" s="1040"/>
      <c r="N65" s="1040"/>
      <c r="O65" s="1040"/>
      <c r="P65" s="1040"/>
      <c r="Q65" s="1040"/>
      <c r="R65" s="1040"/>
      <c r="S65" s="1040"/>
      <c r="T65" s="1040"/>
      <c r="U65" s="1040"/>
      <c r="V65" s="1040"/>
      <c r="W65" s="1040"/>
    </row>
    <row r="66" spans="1:23" ht="25" x14ac:dyDescent="0.35">
      <c r="A66" s="1113" t="s">
        <v>1523</v>
      </c>
      <c r="B66" s="1133"/>
      <c r="C66" s="1134"/>
      <c r="D66" s="1135"/>
      <c r="E66" s="1136"/>
      <c r="F66" s="1137"/>
      <c r="G66" s="1138"/>
      <c r="H66" s="1139"/>
      <c r="I66" s="1061"/>
      <c r="J66" s="1140">
        <f>J18</f>
        <v>12720</v>
      </c>
      <c r="K66" s="1060"/>
      <c r="L66" s="1141"/>
      <c r="M66" s="1141"/>
      <c r="N66" s="1040"/>
      <c r="O66" s="1040"/>
      <c r="P66" s="1040"/>
      <c r="Q66" s="1040"/>
      <c r="R66" s="1040"/>
      <c r="S66" s="1040"/>
      <c r="T66" s="1040"/>
      <c r="U66" s="1040"/>
      <c r="V66" s="1040"/>
      <c r="W66" s="1040"/>
    </row>
    <row r="67" spans="1:23" s="1125" customFormat="1" ht="36.65" customHeight="1" x14ac:dyDescent="0.35">
      <c r="A67" s="1114" t="s">
        <v>1645</v>
      </c>
      <c r="B67" s="1727"/>
      <c r="C67" s="1728"/>
      <c r="D67" s="1728"/>
      <c r="E67" s="1728"/>
      <c r="F67" s="1728"/>
      <c r="G67" s="1729"/>
      <c r="H67" s="1104"/>
      <c r="I67" s="1104"/>
      <c r="J67" s="1104">
        <f>J65</f>
        <v>17280</v>
      </c>
      <c r="K67" s="1123"/>
      <c r="L67" s="1124"/>
      <c r="M67" s="1124"/>
      <c r="N67" s="1124"/>
      <c r="O67" s="1124"/>
      <c r="P67" s="1124"/>
      <c r="Q67" s="1124"/>
      <c r="R67" s="1124"/>
      <c r="S67" s="1124"/>
      <c r="T67" s="1124"/>
      <c r="U67" s="1124"/>
      <c r="V67" s="1124"/>
      <c r="W67" s="1124"/>
    </row>
    <row r="68" spans="1:23" s="1125" customFormat="1" ht="36.65" customHeight="1" x14ac:dyDescent="0.35">
      <c r="A68" s="1103" t="s">
        <v>1508</v>
      </c>
      <c r="B68" s="1731"/>
      <c r="C68" s="1732"/>
      <c r="D68" s="1732"/>
      <c r="E68" s="1732"/>
      <c r="F68" s="1732"/>
      <c r="G68" s="1733"/>
      <c r="H68" s="1142"/>
      <c r="I68" s="1142"/>
      <c r="J68" s="1142">
        <f>J66</f>
        <v>12720</v>
      </c>
      <c r="K68" s="1123"/>
      <c r="L68" s="1124"/>
      <c r="M68" s="1124"/>
      <c r="N68" s="1124"/>
      <c r="O68" s="1124"/>
      <c r="P68" s="1124"/>
      <c r="Q68" s="1124"/>
      <c r="R68" s="1124"/>
      <c r="S68" s="1124"/>
      <c r="T68" s="1124"/>
      <c r="U68" s="1124"/>
      <c r="V68" s="1124"/>
      <c r="W68" s="1124"/>
    </row>
    <row r="69" spans="1:23" ht="42" customHeight="1" x14ac:dyDescent="0.35">
      <c r="A69" s="1143" t="s">
        <v>1194</v>
      </c>
      <c r="B69" s="1144"/>
      <c r="C69" s="1145"/>
      <c r="D69" s="1144"/>
      <c r="E69" s="1144"/>
      <c r="F69" s="1146"/>
      <c r="G69" s="1147"/>
      <c r="H69" s="1144">
        <f>H42+H48+H50+H52+H55+H63+J67+J68</f>
        <v>550675</v>
      </c>
      <c r="I69" s="1144">
        <f>H69-J69</f>
        <v>675</v>
      </c>
      <c r="J69" s="1148">
        <v>550000</v>
      </c>
      <c r="K69" s="820"/>
      <c r="L69" s="1040"/>
      <c r="M69" s="1040"/>
      <c r="N69" s="1040"/>
      <c r="O69" s="1040"/>
      <c r="P69" s="1040"/>
      <c r="Q69" s="1040"/>
      <c r="R69" s="1040"/>
      <c r="S69" s="1040"/>
      <c r="T69" s="1040"/>
      <c r="U69" s="1040"/>
      <c r="V69" s="1040"/>
      <c r="W69" s="1040"/>
    </row>
    <row r="70" spans="1:23" ht="13.5" thickBot="1" x14ac:dyDescent="0.4">
      <c r="A70" s="1149"/>
      <c r="B70" s="1115"/>
      <c r="C70" s="1150"/>
      <c r="D70" s="1115"/>
      <c r="E70" s="1115"/>
      <c r="F70" s="1151"/>
      <c r="G70" s="1152"/>
      <c r="H70" s="1115"/>
      <c r="I70" s="1115"/>
      <c r="J70" s="1133"/>
      <c r="K70" s="820"/>
      <c r="L70" s="1040"/>
      <c r="M70" s="1040"/>
      <c r="N70" s="1040"/>
      <c r="O70" s="1040"/>
      <c r="P70" s="1040"/>
      <c r="Q70" s="1040"/>
      <c r="R70" s="1040"/>
      <c r="S70" s="1040"/>
      <c r="T70" s="1040"/>
      <c r="U70" s="1040"/>
      <c r="V70" s="1040"/>
      <c r="W70" s="1040"/>
    </row>
    <row r="71" spans="1:23" ht="66" customHeight="1" thickBot="1" x14ac:dyDescent="0.4">
      <c r="A71" s="1153" t="s">
        <v>1196</v>
      </c>
      <c r="B71" s="1154"/>
      <c r="C71" s="1155"/>
      <c r="D71" s="1154"/>
      <c r="E71" s="1154"/>
      <c r="F71" s="1156"/>
      <c r="G71" s="1154"/>
      <c r="H71" s="1154"/>
      <c r="I71" s="1154"/>
      <c r="J71" s="1154">
        <f>H69</f>
        <v>550675</v>
      </c>
      <c r="K71" s="820"/>
      <c r="L71" s="1040"/>
      <c r="M71" s="1040"/>
      <c r="N71" s="1040"/>
      <c r="O71" s="1040"/>
      <c r="P71" s="1040"/>
      <c r="Q71" s="1040"/>
      <c r="R71" s="1040"/>
      <c r="S71" s="1040"/>
      <c r="T71" s="1040"/>
      <c r="U71" s="1040"/>
      <c r="V71" s="1040"/>
      <c r="W71" s="1040"/>
    </row>
  </sheetData>
  <mergeCells count="20">
    <mergeCell ref="B53:G53"/>
    <mergeCell ref="A1:J1"/>
    <mergeCell ref="A3:J3"/>
    <mergeCell ref="A4:J4"/>
    <mergeCell ref="A5:J5"/>
    <mergeCell ref="A6:J6"/>
    <mergeCell ref="A7:J7"/>
    <mergeCell ref="A38:J38"/>
    <mergeCell ref="B42:G42"/>
    <mergeCell ref="B48:G48"/>
    <mergeCell ref="A49:J49"/>
    <mergeCell ref="B51:G51"/>
    <mergeCell ref="B67:G67"/>
    <mergeCell ref="B68:G68"/>
    <mergeCell ref="B54:G54"/>
    <mergeCell ref="B56:G56"/>
    <mergeCell ref="B57:G57"/>
    <mergeCell ref="B58:G58"/>
    <mergeCell ref="A59:J59"/>
    <mergeCell ref="A64:J6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FD183"/>
  <sheetViews>
    <sheetView workbookViewId="0">
      <selection activeCell="E2" sqref="E2"/>
    </sheetView>
  </sheetViews>
  <sheetFormatPr defaultColWidth="8.81640625" defaultRowHeight="17.5" x14ac:dyDescent="0.35"/>
  <cols>
    <col min="1" max="1" width="76.1796875" style="1318" customWidth="1"/>
    <col min="2" max="2" width="14" style="1319" customWidth="1"/>
    <col min="3" max="3" width="14" style="910" customWidth="1"/>
    <col min="4" max="4" width="14" style="1320" customWidth="1"/>
    <col min="5" max="5" width="14" style="1321" customWidth="1"/>
    <col min="6" max="6" width="14" style="1322" customWidth="1"/>
    <col min="7" max="7" width="14" style="1323" customWidth="1"/>
    <col min="8" max="8" width="16.54296875" style="1324" customWidth="1"/>
    <col min="9" max="9" width="14" style="1324" customWidth="1"/>
    <col min="10" max="10" width="49" style="1324" bestFit="1" customWidth="1"/>
    <col min="11" max="58" width="6.81640625" style="849" customWidth="1"/>
    <col min="59" max="237" width="8.81640625" style="849"/>
    <col min="238" max="238" width="96" style="849" customWidth="1"/>
    <col min="239" max="239" width="16.26953125" style="849" customWidth="1"/>
    <col min="240" max="240" width="14.7265625" style="849" customWidth="1"/>
    <col min="241" max="241" width="19" style="849" customWidth="1"/>
    <col min="242" max="242" width="21.7265625" style="849" customWidth="1"/>
    <col min="243" max="243" width="29.81640625" style="849" customWidth="1"/>
    <col min="244" max="244" width="17.1796875" style="849" customWidth="1"/>
    <col min="245" max="245" width="25.1796875" style="849" customWidth="1"/>
    <col min="246" max="246" width="20.453125" style="849" customWidth="1"/>
    <col min="247" max="247" width="38.1796875" style="849" customWidth="1"/>
    <col min="248" max="248" width="23.26953125" style="849" customWidth="1"/>
    <col min="249" max="249" width="18.1796875" style="849" customWidth="1"/>
    <col min="250" max="250" width="16.7265625" style="849" customWidth="1"/>
    <col min="251" max="251" width="10.81640625" style="849" customWidth="1"/>
    <col min="252" max="252" width="6.54296875" style="849" customWidth="1"/>
    <col min="253" max="253" width="6.81640625" style="849" customWidth="1"/>
    <col min="254" max="254" width="12.7265625" style="849" customWidth="1"/>
    <col min="255" max="255" width="15.1796875" style="849" customWidth="1"/>
    <col min="256" max="256" width="8.26953125" style="849" customWidth="1"/>
    <col min="257" max="257" width="10.26953125" style="849" customWidth="1"/>
    <col min="258" max="258" width="4.7265625" style="849" customWidth="1"/>
    <col min="259" max="259" width="7" style="849" customWidth="1"/>
    <col min="260" max="260" width="6.1796875" style="849" customWidth="1"/>
    <col min="261" max="261" width="7.7265625" style="849" customWidth="1"/>
    <col min="262" max="493" width="8.81640625" style="849"/>
    <col min="494" max="494" width="96" style="849" customWidth="1"/>
    <col min="495" max="495" width="16.26953125" style="849" customWidth="1"/>
    <col min="496" max="496" width="14.7265625" style="849" customWidth="1"/>
    <col min="497" max="497" width="19" style="849" customWidth="1"/>
    <col min="498" max="498" width="21.7265625" style="849" customWidth="1"/>
    <col min="499" max="499" width="29.81640625" style="849" customWidth="1"/>
    <col min="500" max="500" width="17.1796875" style="849" customWidth="1"/>
    <col min="501" max="501" width="25.1796875" style="849" customWidth="1"/>
    <col min="502" max="502" width="20.453125" style="849" customWidth="1"/>
    <col min="503" max="503" width="38.1796875" style="849" customWidth="1"/>
    <col min="504" max="504" width="23.26953125" style="849" customWidth="1"/>
    <col min="505" max="505" width="18.1796875" style="849" customWidth="1"/>
    <col min="506" max="506" width="16.7265625" style="849" customWidth="1"/>
    <col min="507" max="507" width="10.81640625" style="849" customWidth="1"/>
    <col min="508" max="508" width="6.54296875" style="849" customWidth="1"/>
    <col min="509" max="509" width="6.81640625" style="849" customWidth="1"/>
    <col min="510" max="510" width="12.7265625" style="849" customWidth="1"/>
    <col min="511" max="511" width="15.1796875" style="849" customWidth="1"/>
    <col min="512" max="512" width="8.26953125" style="849" customWidth="1"/>
    <col min="513" max="513" width="10.26953125" style="849" customWidth="1"/>
    <col min="514" max="514" width="4.7265625" style="849" customWidth="1"/>
    <col min="515" max="515" width="7" style="849" customWidth="1"/>
    <col min="516" max="516" width="6.1796875" style="849" customWidth="1"/>
    <col min="517" max="517" width="7.7265625" style="849" customWidth="1"/>
    <col min="518" max="749" width="8.81640625" style="849"/>
    <col min="750" max="750" width="96" style="849" customWidth="1"/>
    <col min="751" max="751" width="16.26953125" style="849" customWidth="1"/>
    <col min="752" max="752" width="14.7265625" style="849" customWidth="1"/>
    <col min="753" max="753" width="19" style="849" customWidth="1"/>
    <col min="754" max="754" width="21.7265625" style="849" customWidth="1"/>
    <col min="755" max="755" width="29.81640625" style="849" customWidth="1"/>
    <col min="756" max="756" width="17.1796875" style="849" customWidth="1"/>
    <col min="757" max="757" width="25.1796875" style="849" customWidth="1"/>
    <col min="758" max="758" width="20.453125" style="849" customWidth="1"/>
    <col min="759" max="759" width="38.1796875" style="849" customWidth="1"/>
    <col min="760" max="760" width="23.26953125" style="849" customWidth="1"/>
    <col min="761" max="761" width="18.1796875" style="849" customWidth="1"/>
    <col min="762" max="762" width="16.7265625" style="849" customWidth="1"/>
    <col min="763" max="763" width="10.81640625" style="849" customWidth="1"/>
    <col min="764" max="764" width="6.54296875" style="849" customWidth="1"/>
    <col min="765" max="765" width="6.81640625" style="849" customWidth="1"/>
    <col min="766" max="766" width="12.7265625" style="849" customWidth="1"/>
    <col min="767" max="767" width="15.1796875" style="849" customWidth="1"/>
    <col min="768" max="768" width="8.26953125" style="849" customWidth="1"/>
    <col min="769" max="769" width="10.26953125" style="849" customWidth="1"/>
    <col min="770" max="770" width="4.7265625" style="849" customWidth="1"/>
    <col min="771" max="771" width="7" style="849" customWidth="1"/>
    <col min="772" max="772" width="6.1796875" style="849" customWidth="1"/>
    <col min="773" max="773" width="7.7265625" style="849" customWidth="1"/>
    <col min="774" max="1005" width="8.81640625" style="849"/>
    <col min="1006" max="1006" width="96" style="849" customWidth="1"/>
    <col min="1007" max="1007" width="16.26953125" style="849" customWidth="1"/>
    <col min="1008" max="1008" width="14.7265625" style="849" customWidth="1"/>
    <col min="1009" max="1009" width="19" style="849" customWidth="1"/>
    <col min="1010" max="1010" width="21.7265625" style="849" customWidth="1"/>
    <col min="1011" max="1011" width="29.81640625" style="849" customWidth="1"/>
    <col min="1012" max="1012" width="17.1796875" style="849" customWidth="1"/>
    <col min="1013" max="1013" width="25.1796875" style="849" customWidth="1"/>
    <col min="1014" max="1014" width="20.453125" style="849" customWidth="1"/>
    <col min="1015" max="1015" width="38.1796875" style="849" customWidth="1"/>
    <col min="1016" max="1016" width="23.26953125" style="849" customWidth="1"/>
    <col min="1017" max="1017" width="18.1796875" style="849" customWidth="1"/>
    <col min="1018" max="1018" width="16.7265625" style="849" customWidth="1"/>
    <col min="1019" max="1019" width="10.81640625" style="849" customWidth="1"/>
    <col min="1020" max="1020" width="6.54296875" style="849" customWidth="1"/>
    <col min="1021" max="1021" width="6.81640625" style="849" customWidth="1"/>
    <col min="1022" max="1022" width="12.7265625" style="849" customWidth="1"/>
    <col min="1023" max="1023" width="15.1796875" style="849" customWidth="1"/>
    <col min="1024" max="1024" width="8.26953125" style="849" customWidth="1"/>
    <col min="1025" max="1025" width="10.26953125" style="849" customWidth="1"/>
    <col min="1026" max="1026" width="4.7265625" style="849" customWidth="1"/>
    <col min="1027" max="1027" width="7" style="849" customWidth="1"/>
    <col min="1028" max="1028" width="6.1796875" style="849" customWidth="1"/>
    <col min="1029" max="1029" width="7.7265625" style="849" customWidth="1"/>
    <col min="1030" max="1261" width="8.81640625" style="849"/>
    <col min="1262" max="1262" width="96" style="849" customWidth="1"/>
    <col min="1263" max="1263" width="16.26953125" style="849" customWidth="1"/>
    <col min="1264" max="1264" width="14.7265625" style="849" customWidth="1"/>
    <col min="1265" max="1265" width="19" style="849" customWidth="1"/>
    <col min="1266" max="1266" width="21.7265625" style="849" customWidth="1"/>
    <col min="1267" max="1267" width="29.81640625" style="849" customWidth="1"/>
    <col min="1268" max="1268" width="17.1796875" style="849" customWidth="1"/>
    <col min="1269" max="1269" width="25.1796875" style="849" customWidth="1"/>
    <col min="1270" max="1270" width="20.453125" style="849" customWidth="1"/>
    <col min="1271" max="1271" width="38.1796875" style="849" customWidth="1"/>
    <col min="1272" max="1272" width="23.26953125" style="849" customWidth="1"/>
    <col min="1273" max="1273" width="18.1796875" style="849" customWidth="1"/>
    <col min="1274" max="1274" width="16.7265625" style="849" customWidth="1"/>
    <col min="1275" max="1275" width="10.81640625" style="849" customWidth="1"/>
    <col min="1276" max="1276" width="6.54296875" style="849" customWidth="1"/>
    <col min="1277" max="1277" width="6.81640625" style="849" customWidth="1"/>
    <col min="1278" max="1278" width="12.7265625" style="849" customWidth="1"/>
    <col min="1279" max="1279" width="15.1796875" style="849" customWidth="1"/>
    <col min="1280" max="1280" width="8.26953125" style="849" customWidth="1"/>
    <col min="1281" max="1281" width="10.26953125" style="849" customWidth="1"/>
    <col min="1282" max="1282" width="4.7265625" style="849" customWidth="1"/>
    <col min="1283" max="1283" width="7" style="849" customWidth="1"/>
    <col min="1284" max="1284" width="6.1796875" style="849" customWidth="1"/>
    <col min="1285" max="1285" width="7.7265625" style="849" customWidth="1"/>
    <col min="1286" max="1517" width="8.81640625" style="849"/>
    <col min="1518" max="1518" width="96" style="849" customWidth="1"/>
    <col min="1519" max="1519" width="16.26953125" style="849" customWidth="1"/>
    <col min="1520" max="1520" width="14.7265625" style="849" customWidth="1"/>
    <col min="1521" max="1521" width="19" style="849" customWidth="1"/>
    <col min="1522" max="1522" width="21.7265625" style="849" customWidth="1"/>
    <col min="1523" max="1523" width="29.81640625" style="849" customWidth="1"/>
    <col min="1524" max="1524" width="17.1796875" style="849" customWidth="1"/>
    <col min="1525" max="1525" width="25.1796875" style="849" customWidth="1"/>
    <col min="1526" max="1526" width="20.453125" style="849" customWidth="1"/>
    <col min="1527" max="1527" width="38.1796875" style="849" customWidth="1"/>
    <col min="1528" max="1528" width="23.26953125" style="849" customWidth="1"/>
    <col min="1529" max="1529" width="18.1796875" style="849" customWidth="1"/>
    <col min="1530" max="1530" width="16.7265625" style="849" customWidth="1"/>
    <col min="1531" max="1531" width="10.81640625" style="849" customWidth="1"/>
    <col min="1532" max="1532" width="6.54296875" style="849" customWidth="1"/>
    <col min="1533" max="1533" width="6.81640625" style="849" customWidth="1"/>
    <col min="1534" max="1534" width="12.7265625" style="849" customWidth="1"/>
    <col min="1535" max="1535" width="15.1796875" style="849" customWidth="1"/>
    <col min="1536" max="1536" width="8.26953125" style="849" customWidth="1"/>
    <col min="1537" max="1537" width="10.26953125" style="849" customWidth="1"/>
    <col min="1538" max="1538" width="4.7265625" style="849" customWidth="1"/>
    <col min="1539" max="1539" width="7" style="849" customWidth="1"/>
    <col min="1540" max="1540" width="6.1796875" style="849" customWidth="1"/>
    <col min="1541" max="1541" width="7.7265625" style="849" customWidth="1"/>
    <col min="1542" max="1773" width="8.81640625" style="849"/>
    <col min="1774" max="1774" width="96" style="849" customWidth="1"/>
    <col min="1775" max="1775" width="16.26953125" style="849" customWidth="1"/>
    <col min="1776" max="1776" width="14.7265625" style="849" customWidth="1"/>
    <col min="1777" max="1777" width="19" style="849" customWidth="1"/>
    <col min="1778" max="1778" width="21.7265625" style="849" customWidth="1"/>
    <col min="1779" max="1779" width="29.81640625" style="849" customWidth="1"/>
    <col min="1780" max="1780" width="17.1796875" style="849" customWidth="1"/>
    <col min="1781" max="1781" width="25.1796875" style="849" customWidth="1"/>
    <col min="1782" max="1782" width="20.453125" style="849" customWidth="1"/>
    <col min="1783" max="1783" width="38.1796875" style="849" customWidth="1"/>
    <col min="1784" max="1784" width="23.26953125" style="849" customWidth="1"/>
    <col min="1785" max="1785" width="18.1796875" style="849" customWidth="1"/>
    <col min="1786" max="1786" width="16.7265625" style="849" customWidth="1"/>
    <col min="1787" max="1787" width="10.81640625" style="849" customWidth="1"/>
    <col min="1788" max="1788" width="6.54296875" style="849" customWidth="1"/>
    <col min="1789" max="1789" width="6.81640625" style="849" customWidth="1"/>
    <col min="1790" max="1790" width="12.7265625" style="849" customWidth="1"/>
    <col min="1791" max="1791" width="15.1796875" style="849" customWidth="1"/>
    <col min="1792" max="1792" width="8.26953125" style="849" customWidth="1"/>
    <col min="1793" max="1793" width="10.26953125" style="849" customWidth="1"/>
    <col min="1794" max="1794" width="4.7265625" style="849" customWidth="1"/>
    <col min="1795" max="1795" width="7" style="849" customWidth="1"/>
    <col min="1796" max="1796" width="6.1796875" style="849" customWidth="1"/>
    <col min="1797" max="1797" width="7.7265625" style="849" customWidth="1"/>
    <col min="1798" max="2029" width="8.81640625" style="849"/>
    <col min="2030" max="2030" width="96" style="849" customWidth="1"/>
    <col min="2031" max="2031" width="16.26953125" style="849" customWidth="1"/>
    <col min="2032" max="2032" width="14.7265625" style="849" customWidth="1"/>
    <col min="2033" max="2033" width="19" style="849" customWidth="1"/>
    <col min="2034" max="2034" width="21.7265625" style="849" customWidth="1"/>
    <col min="2035" max="2035" width="29.81640625" style="849" customWidth="1"/>
    <col min="2036" max="2036" width="17.1796875" style="849" customWidth="1"/>
    <col min="2037" max="2037" width="25.1796875" style="849" customWidth="1"/>
    <col min="2038" max="2038" width="20.453125" style="849" customWidth="1"/>
    <col min="2039" max="2039" width="38.1796875" style="849" customWidth="1"/>
    <col min="2040" max="2040" width="23.26953125" style="849" customWidth="1"/>
    <col min="2041" max="2041" width="18.1796875" style="849" customWidth="1"/>
    <col min="2042" max="2042" width="16.7265625" style="849" customWidth="1"/>
    <col min="2043" max="2043" width="10.81640625" style="849" customWidth="1"/>
    <col min="2044" max="2044" width="6.54296875" style="849" customWidth="1"/>
    <col min="2045" max="2045" width="6.81640625" style="849" customWidth="1"/>
    <col min="2046" max="2046" width="12.7265625" style="849" customWidth="1"/>
    <col min="2047" max="2047" width="15.1796875" style="849" customWidth="1"/>
    <col min="2048" max="2048" width="8.26953125" style="849" customWidth="1"/>
    <col min="2049" max="2049" width="10.26953125" style="849" customWidth="1"/>
    <col min="2050" max="2050" width="4.7265625" style="849" customWidth="1"/>
    <col min="2051" max="2051" width="7" style="849" customWidth="1"/>
    <col min="2052" max="2052" width="6.1796875" style="849" customWidth="1"/>
    <col min="2053" max="2053" width="7.7265625" style="849" customWidth="1"/>
    <col min="2054" max="2285" width="8.81640625" style="849"/>
    <col min="2286" max="2286" width="96" style="849" customWidth="1"/>
    <col min="2287" max="2287" width="16.26953125" style="849" customWidth="1"/>
    <col min="2288" max="2288" width="14.7265625" style="849" customWidth="1"/>
    <col min="2289" max="2289" width="19" style="849" customWidth="1"/>
    <col min="2290" max="2290" width="21.7265625" style="849" customWidth="1"/>
    <col min="2291" max="2291" width="29.81640625" style="849" customWidth="1"/>
    <col min="2292" max="2292" width="17.1796875" style="849" customWidth="1"/>
    <col min="2293" max="2293" width="25.1796875" style="849" customWidth="1"/>
    <col min="2294" max="2294" width="20.453125" style="849" customWidth="1"/>
    <col min="2295" max="2295" width="38.1796875" style="849" customWidth="1"/>
    <col min="2296" max="2296" width="23.26953125" style="849" customWidth="1"/>
    <col min="2297" max="2297" width="18.1796875" style="849" customWidth="1"/>
    <col min="2298" max="2298" width="16.7265625" style="849" customWidth="1"/>
    <col min="2299" max="2299" width="10.81640625" style="849" customWidth="1"/>
    <col min="2300" max="2300" width="6.54296875" style="849" customWidth="1"/>
    <col min="2301" max="2301" width="6.81640625" style="849" customWidth="1"/>
    <col min="2302" max="2302" width="12.7265625" style="849" customWidth="1"/>
    <col min="2303" max="2303" width="15.1796875" style="849" customWidth="1"/>
    <col min="2304" max="2304" width="8.26953125" style="849" customWidth="1"/>
    <col min="2305" max="2305" width="10.26953125" style="849" customWidth="1"/>
    <col min="2306" max="2306" width="4.7265625" style="849" customWidth="1"/>
    <col min="2307" max="2307" width="7" style="849" customWidth="1"/>
    <col min="2308" max="2308" width="6.1796875" style="849" customWidth="1"/>
    <col min="2309" max="2309" width="7.7265625" style="849" customWidth="1"/>
    <col min="2310" max="2541" width="8.81640625" style="849"/>
    <col min="2542" max="2542" width="96" style="849" customWidth="1"/>
    <col min="2543" max="2543" width="16.26953125" style="849" customWidth="1"/>
    <col min="2544" max="2544" width="14.7265625" style="849" customWidth="1"/>
    <col min="2545" max="2545" width="19" style="849" customWidth="1"/>
    <col min="2546" max="2546" width="21.7265625" style="849" customWidth="1"/>
    <col min="2547" max="2547" width="29.81640625" style="849" customWidth="1"/>
    <col min="2548" max="2548" width="17.1796875" style="849" customWidth="1"/>
    <col min="2549" max="2549" width="25.1796875" style="849" customWidth="1"/>
    <col min="2550" max="2550" width="20.453125" style="849" customWidth="1"/>
    <col min="2551" max="2551" width="38.1796875" style="849" customWidth="1"/>
    <col min="2552" max="2552" width="23.26953125" style="849" customWidth="1"/>
    <col min="2553" max="2553" width="18.1796875" style="849" customWidth="1"/>
    <col min="2554" max="2554" width="16.7265625" style="849" customWidth="1"/>
    <col min="2555" max="2555" width="10.81640625" style="849" customWidth="1"/>
    <col min="2556" max="2556" width="6.54296875" style="849" customWidth="1"/>
    <col min="2557" max="2557" width="6.81640625" style="849" customWidth="1"/>
    <col min="2558" max="2558" width="12.7265625" style="849" customWidth="1"/>
    <col min="2559" max="2559" width="15.1796875" style="849" customWidth="1"/>
    <col min="2560" max="2560" width="8.26953125" style="849" customWidth="1"/>
    <col min="2561" max="2561" width="10.26953125" style="849" customWidth="1"/>
    <col min="2562" max="2562" width="4.7265625" style="849" customWidth="1"/>
    <col min="2563" max="2563" width="7" style="849" customWidth="1"/>
    <col min="2564" max="2564" width="6.1796875" style="849" customWidth="1"/>
    <col min="2565" max="2565" width="7.7265625" style="849" customWidth="1"/>
    <col min="2566" max="2797" width="8.81640625" style="849"/>
    <col min="2798" max="2798" width="96" style="849" customWidth="1"/>
    <col min="2799" max="2799" width="16.26953125" style="849" customWidth="1"/>
    <col min="2800" max="2800" width="14.7265625" style="849" customWidth="1"/>
    <col min="2801" max="2801" width="19" style="849" customWidth="1"/>
    <col min="2802" max="2802" width="21.7265625" style="849" customWidth="1"/>
    <col min="2803" max="2803" width="29.81640625" style="849" customWidth="1"/>
    <col min="2804" max="2804" width="17.1796875" style="849" customWidth="1"/>
    <col min="2805" max="2805" width="25.1796875" style="849" customWidth="1"/>
    <col min="2806" max="2806" width="20.453125" style="849" customWidth="1"/>
    <col min="2807" max="2807" width="38.1796875" style="849" customWidth="1"/>
    <col min="2808" max="2808" width="23.26953125" style="849" customWidth="1"/>
    <col min="2809" max="2809" width="18.1796875" style="849" customWidth="1"/>
    <col min="2810" max="2810" width="16.7265625" style="849" customWidth="1"/>
    <col min="2811" max="2811" width="10.81640625" style="849" customWidth="1"/>
    <col min="2812" max="2812" width="6.54296875" style="849" customWidth="1"/>
    <col min="2813" max="2813" width="6.81640625" style="849" customWidth="1"/>
    <col min="2814" max="2814" width="12.7265625" style="849" customWidth="1"/>
    <col min="2815" max="2815" width="15.1796875" style="849" customWidth="1"/>
    <col min="2816" max="2816" width="8.26953125" style="849" customWidth="1"/>
    <col min="2817" max="2817" width="10.26953125" style="849" customWidth="1"/>
    <col min="2818" max="2818" width="4.7265625" style="849" customWidth="1"/>
    <col min="2819" max="2819" width="7" style="849" customWidth="1"/>
    <col min="2820" max="2820" width="6.1796875" style="849" customWidth="1"/>
    <col min="2821" max="2821" width="7.7265625" style="849" customWidth="1"/>
    <col min="2822" max="3053" width="8.81640625" style="849"/>
    <col min="3054" max="3054" width="96" style="849" customWidth="1"/>
    <col min="3055" max="3055" width="16.26953125" style="849" customWidth="1"/>
    <col min="3056" max="3056" width="14.7265625" style="849" customWidth="1"/>
    <col min="3057" max="3057" width="19" style="849" customWidth="1"/>
    <col min="3058" max="3058" width="21.7265625" style="849" customWidth="1"/>
    <col min="3059" max="3059" width="29.81640625" style="849" customWidth="1"/>
    <col min="3060" max="3060" width="17.1796875" style="849" customWidth="1"/>
    <col min="3061" max="3061" width="25.1796875" style="849" customWidth="1"/>
    <col min="3062" max="3062" width="20.453125" style="849" customWidth="1"/>
    <col min="3063" max="3063" width="38.1796875" style="849" customWidth="1"/>
    <col min="3064" max="3064" width="23.26953125" style="849" customWidth="1"/>
    <col min="3065" max="3065" width="18.1796875" style="849" customWidth="1"/>
    <col min="3066" max="3066" width="16.7265625" style="849" customWidth="1"/>
    <col min="3067" max="3067" width="10.81640625" style="849" customWidth="1"/>
    <col min="3068" max="3068" width="6.54296875" style="849" customWidth="1"/>
    <col min="3069" max="3069" width="6.81640625" style="849" customWidth="1"/>
    <col min="3070" max="3070" width="12.7265625" style="849" customWidth="1"/>
    <col min="3071" max="3071" width="15.1796875" style="849" customWidth="1"/>
    <col min="3072" max="3072" width="8.26953125" style="849" customWidth="1"/>
    <col min="3073" max="3073" width="10.26953125" style="849" customWidth="1"/>
    <col min="3074" max="3074" width="4.7265625" style="849" customWidth="1"/>
    <col min="3075" max="3075" width="7" style="849" customWidth="1"/>
    <col min="3076" max="3076" width="6.1796875" style="849" customWidth="1"/>
    <col min="3077" max="3077" width="7.7265625" style="849" customWidth="1"/>
    <col min="3078" max="3309" width="8.81640625" style="849"/>
    <col min="3310" max="3310" width="96" style="849" customWidth="1"/>
    <col min="3311" max="3311" width="16.26953125" style="849" customWidth="1"/>
    <col min="3312" max="3312" width="14.7265625" style="849" customWidth="1"/>
    <col min="3313" max="3313" width="19" style="849" customWidth="1"/>
    <col min="3314" max="3314" width="21.7265625" style="849" customWidth="1"/>
    <col min="3315" max="3315" width="29.81640625" style="849" customWidth="1"/>
    <col min="3316" max="3316" width="17.1796875" style="849" customWidth="1"/>
    <col min="3317" max="3317" width="25.1796875" style="849" customWidth="1"/>
    <col min="3318" max="3318" width="20.453125" style="849" customWidth="1"/>
    <col min="3319" max="3319" width="38.1796875" style="849" customWidth="1"/>
    <col min="3320" max="3320" width="23.26953125" style="849" customWidth="1"/>
    <col min="3321" max="3321" width="18.1796875" style="849" customWidth="1"/>
    <col min="3322" max="3322" width="16.7265625" style="849" customWidth="1"/>
    <col min="3323" max="3323" width="10.81640625" style="849" customWidth="1"/>
    <col min="3324" max="3324" width="6.54296875" style="849" customWidth="1"/>
    <col min="3325" max="3325" width="6.81640625" style="849" customWidth="1"/>
    <col min="3326" max="3326" width="12.7265625" style="849" customWidth="1"/>
    <col min="3327" max="3327" width="15.1796875" style="849" customWidth="1"/>
    <col min="3328" max="3328" width="8.26953125" style="849" customWidth="1"/>
    <col min="3329" max="3329" width="10.26953125" style="849" customWidth="1"/>
    <col min="3330" max="3330" width="4.7265625" style="849" customWidth="1"/>
    <col min="3331" max="3331" width="7" style="849" customWidth="1"/>
    <col min="3332" max="3332" width="6.1796875" style="849" customWidth="1"/>
    <col min="3333" max="3333" width="7.7265625" style="849" customWidth="1"/>
    <col min="3334" max="3565" width="8.81640625" style="849"/>
    <col min="3566" max="3566" width="96" style="849" customWidth="1"/>
    <col min="3567" max="3567" width="16.26953125" style="849" customWidth="1"/>
    <col min="3568" max="3568" width="14.7265625" style="849" customWidth="1"/>
    <col min="3569" max="3569" width="19" style="849" customWidth="1"/>
    <col min="3570" max="3570" width="21.7265625" style="849" customWidth="1"/>
    <col min="3571" max="3571" width="29.81640625" style="849" customWidth="1"/>
    <col min="3572" max="3572" width="17.1796875" style="849" customWidth="1"/>
    <col min="3573" max="3573" width="25.1796875" style="849" customWidth="1"/>
    <col min="3574" max="3574" width="20.453125" style="849" customWidth="1"/>
    <col min="3575" max="3575" width="38.1796875" style="849" customWidth="1"/>
    <col min="3576" max="3576" width="23.26953125" style="849" customWidth="1"/>
    <col min="3577" max="3577" width="18.1796875" style="849" customWidth="1"/>
    <col min="3578" max="3578" width="16.7265625" style="849" customWidth="1"/>
    <col min="3579" max="3579" width="10.81640625" style="849" customWidth="1"/>
    <col min="3580" max="3580" width="6.54296875" style="849" customWidth="1"/>
    <col min="3581" max="3581" width="6.81640625" style="849" customWidth="1"/>
    <col min="3582" max="3582" width="12.7265625" style="849" customWidth="1"/>
    <col min="3583" max="3583" width="15.1796875" style="849" customWidth="1"/>
    <col min="3584" max="3584" width="8.26953125" style="849" customWidth="1"/>
    <col min="3585" max="3585" width="10.26953125" style="849" customWidth="1"/>
    <col min="3586" max="3586" width="4.7265625" style="849" customWidth="1"/>
    <col min="3587" max="3587" width="7" style="849" customWidth="1"/>
    <col min="3588" max="3588" width="6.1796875" style="849" customWidth="1"/>
    <col min="3589" max="3589" width="7.7265625" style="849" customWidth="1"/>
    <col min="3590" max="3821" width="8.81640625" style="849"/>
    <col min="3822" max="3822" width="96" style="849" customWidth="1"/>
    <col min="3823" max="3823" width="16.26953125" style="849" customWidth="1"/>
    <col min="3824" max="3824" width="14.7265625" style="849" customWidth="1"/>
    <col min="3825" max="3825" width="19" style="849" customWidth="1"/>
    <col min="3826" max="3826" width="21.7265625" style="849" customWidth="1"/>
    <col min="3827" max="3827" width="29.81640625" style="849" customWidth="1"/>
    <col min="3828" max="3828" width="17.1796875" style="849" customWidth="1"/>
    <col min="3829" max="3829" width="25.1796875" style="849" customWidth="1"/>
    <col min="3830" max="3830" width="20.453125" style="849" customWidth="1"/>
    <col min="3831" max="3831" width="38.1796875" style="849" customWidth="1"/>
    <col min="3832" max="3832" width="23.26953125" style="849" customWidth="1"/>
    <col min="3833" max="3833" width="18.1796875" style="849" customWidth="1"/>
    <col min="3834" max="3834" width="16.7265625" style="849" customWidth="1"/>
    <col min="3835" max="3835" width="10.81640625" style="849" customWidth="1"/>
    <col min="3836" max="3836" width="6.54296875" style="849" customWidth="1"/>
    <col min="3837" max="3837" width="6.81640625" style="849" customWidth="1"/>
    <col min="3838" max="3838" width="12.7265625" style="849" customWidth="1"/>
    <col min="3839" max="3839" width="15.1796875" style="849" customWidth="1"/>
    <col min="3840" max="3840" width="8.26953125" style="849" customWidth="1"/>
    <col min="3841" max="3841" width="10.26953125" style="849" customWidth="1"/>
    <col min="3842" max="3842" width="4.7265625" style="849" customWidth="1"/>
    <col min="3843" max="3843" width="7" style="849" customWidth="1"/>
    <col min="3844" max="3844" width="6.1796875" style="849" customWidth="1"/>
    <col min="3845" max="3845" width="7.7265625" style="849" customWidth="1"/>
    <col min="3846" max="4077" width="8.81640625" style="849"/>
    <col min="4078" max="4078" width="96" style="849" customWidth="1"/>
    <col min="4079" max="4079" width="16.26953125" style="849" customWidth="1"/>
    <col min="4080" max="4080" width="14.7265625" style="849" customWidth="1"/>
    <col min="4081" max="4081" width="19" style="849" customWidth="1"/>
    <col min="4082" max="4082" width="21.7265625" style="849" customWidth="1"/>
    <col min="4083" max="4083" width="29.81640625" style="849" customWidth="1"/>
    <col min="4084" max="4084" width="17.1796875" style="849" customWidth="1"/>
    <col min="4085" max="4085" width="25.1796875" style="849" customWidth="1"/>
    <col min="4086" max="4086" width="20.453125" style="849" customWidth="1"/>
    <col min="4087" max="4087" width="38.1796875" style="849" customWidth="1"/>
    <col min="4088" max="4088" width="23.26953125" style="849" customWidth="1"/>
    <col min="4089" max="4089" width="18.1796875" style="849" customWidth="1"/>
    <col min="4090" max="4090" width="16.7265625" style="849" customWidth="1"/>
    <col min="4091" max="4091" width="10.81640625" style="849" customWidth="1"/>
    <col min="4092" max="4092" width="6.54296875" style="849" customWidth="1"/>
    <col min="4093" max="4093" width="6.81640625" style="849" customWidth="1"/>
    <col min="4094" max="4094" width="12.7265625" style="849" customWidth="1"/>
    <col min="4095" max="4095" width="15.1796875" style="849" customWidth="1"/>
    <col min="4096" max="4096" width="8.26953125" style="849" customWidth="1"/>
    <col min="4097" max="4097" width="10.26953125" style="849" customWidth="1"/>
    <col min="4098" max="4098" width="4.7265625" style="849" customWidth="1"/>
    <col min="4099" max="4099" width="7" style="849" customWidth="1"/>
    <col min="4100" max="4100" width="6.1796875" style="849" customWidth="1"/>
    <col min="4101" max="4101" width="7.7265625" style="849" customWidth="1"/>
    <col min="4102" max="4333" width="8.81640625" style="849"/>
    <col min="4334" max="4334" width="96" style="849" customWidth="1"/>
    <col min="4335" max="4335" width="16.26953125" style="849" customWidth="1"/>
    <col min="4336" max="4336" width="14.7265625" style="849" customWidth="1"/>
    <col min="4337" max="4337" width="19" style="849" customWidth="1"/>
    <col min="4338" max="4338" width="21.7265625" style="849" customWidth="1"/>
    <col min="4339" max="4339" width="29.81640625" style="849" customWidth="1"/>
    <col min="4340" max="4340" width="17.1796875" style="849" customWidth="1"/>
    <col min="4341" max="4341" width="25.1796875" style="849" customWidth="1"/>
    <col min="4342" max="4342" width="20.453125" style="849" customWidth="1"/>
    <col min="4343" max="4343" width="38.1796875" style="849" customWidth="1"/>
    <col min="4344" max="4344" width="23.26953125" style="849" customWidth="1"/>
    <col min="4345" max="4345" width="18.1796875" style="849" customWidth="1"/>
    <col min="4346" max="4346" width="16.7265625" style="849" customWidth="1"/>
    <col min="4347" max="4347" width="10.81640625" style="849" customWidth="1"/>
    <col min="4348" max="4348" width="6.54296875" style="849" customWidth="1"/>
    <col min="4349" max="4349" width="6.81640625" style="849" customWidth="1"/>
    <col min="4350" max="4350" width="12.7265625" style="849" customWidth="1"/>
    <col min="4351" max="4351" width="15.1796875" style="849" customWidth="1"/>
    <col min="4352" max="4352" width="8.26953125" style="849" customWidth="1"/>
    <col min="4353" max="4353" width="10.26953125" style="849" customWidth="1"/>
    <col min="4354" max="4354" width="4.7265625" style="849" customWidth="1"/>
    <col min="4355" max="4355" width="7" style="849" customWidth="1"/>
    <col min="4356" max="4356" width="6.1796875" style="849" customWidth="1"/>
    <col min="4357" max="4357" width="7.7265625" style="849" customWidth="1"/>
    <col min="4358" max="4589" width="8.81640625" style="849"/>
    <col min="4590" max="4590" width="96" style="849" customWidth="1"/>
    <col min="4591" max="4591" width="16.26953125" style="849" customWidth="1"/>
    <col min="4592" max="4592" width="14.7265625" style="849" customWidth="1"/>
    <col min="4593" max="4593" width="19" style="849" customWidth="1"/>
    <col min="4594" max="4594" width="21.7265625" style="849" customWidth="1"/>
    <col min="4595" max="4595" width="29.81640625" style="849" customWidth="1"/>
    <col min="4596" max="4596" width="17.1796875" style="849" customWidth="1"/>
    <col min="4597" max="4597" width="25.1796875" style="849" customWidth="1"/>
    <col min="4598" max="4598" width="20.453125" style="849" customWidth="1"/>
    <col min="4599" max="4599" width="38.1796875" style="849" customWidth="1"/>
    <col min="4600" max="4600" width="23.26953125" style="849" customWidth="1"/>
    <col min="4601" max="4601" width="18.1796875" style="849" customWidth="1"/>
    <col min="4602" max="4602" width="16.7265625" style="849" customWidth="1"/>
    <col min="4603" max="4603" width="10.81640625" style="849" customWidth="1"/>
    <col min="4604" max="4604" width="6.54296875" style="849" customWidth="1"/>
    <col min="4605" max="4605" width="6.81640625" style="849" customWidth="1"/>
    <col min="4606" max="4606" width="12.7265625" style="849" customWidth="1"/>
    <col min="4607" max="4607" width="15.1796875" style="849" customWidth="1"/>
    <col min="4608" max="4608" width="8.26953125" style="849" customWidth="1"/>
    <col min="4609" max="4609" width="10.26953125" style="849" customWidth="1"/>
    <col min="4610" max="4610" width="4.7265625" style="849" customWidth="1"/>
    <col min="4611" max="4611" width="7" style="849" customWidth="1"/>
    <col min="4612" max="4612" width="6.1796875" style="849" customWidth="1"/>
    <col min="4613" max="4613" width="7.7265625" style="849" customWidth="1"/>
    <col min="4614" max="4845" width="8.81640625" style="849"/>
    <col min="4846" max="4846" width="96" style="849" customWidth="1"/>
    <col min="4847" max="4847" width="16.26953125" style="849" customWidth="1"/>
    <col min="4848" max="4848" width="14.7265625" style="849" customWidth="1"/>
    <col min="4849" max="4849" width="19" style="849" customWidth="1"/>
    <col min="4850" max="4850" width="21.7265625" style="849" customWidth="1"/>
    <col min="4851" max="4851" width="29.81640625" style="849" customWidth="1"/>
    <col min="4852" max="4852" width="17.1796875" style="849" customWidth="1"/>
    <col min="4853" max="4853" width="25.1796875" style="849" customWidth="1"/>
    <col min="4854" max="4854" width="20.453125" style="849" customWidth="1"/>
    <col min="4855" max="4855" width="38.1796875" style="849" customWidth="1"/>
    <col min="4856" max="4856" width="23.26953125" style="849" customWidth="1"/>
    <col min="4857" max="4857" width="18.1796875" style="849" customWidth="1"/>
    <col min="4858" max="4858" width="16.7265625" style="849" customWidth="1"/>
    <col min="4859" max="4859" width="10.81640625" style="849" customWidth="1"/>
    <col min="4860" max="4860" width="6.54296875" style="849" customWidth="1"/>
    <col min="4861" max="4861" width="6.81640625" style="849" customWidth="1"/>
    <col min="4862" max="4862" width="12.7265625" style="849" customWidth="1"/>
    <col min="4863" max="4863" width="15.1796875" style="849" customWidth="1"/>
    <col min="4864" max="4864" width="8.26953125" style="849" customWidth="1"/>
    <col min="4865" max="4865" width="10.26953125" style="849" customWidth="1"/>
    <col min="4866" max="4866" width="4.7265625" style="849" customWidth="1"/>
    <col min="4867" max="4867" width="7" style="849" customWidth="1"/>
    <col min="4868" max="4868" width="6.1796875" style="849" customWidth="1"/>
    <col min="4869" max="4869" width="7.7265625" style="849" customWidth="1"/>
    <col min="4870" max="5101" width="8.81640625" style="849"/>
    <col min="5102" max="5102" width="96" style="849" customWidth="1"/>
    <col min="5103" max="5103" width="16.26953125" style="849" customWidth="1"/>
    <col min="5104" max="5104" width="14.7265625" style="849" customWidth="1"/>
    <col min="5105" max="5105" width="19" style="849" customWidth="1"/>
    <col min="5106" max="5106" width="21.7265625" style="849" customWidth="1"/>
    <col min="5107" max="5107" width="29.81640625" style="849" customWidth="1"/>
    <col min="5108" max="5108" width="17.1796875" style="849" customWidth="1"/>
    <col min="5109" max="5109" width="25.1796875" style="849" customWidth="1"/>
    <col min="5110" max="5110" width="20.453125" style="849" customWidth="1"/>
    <col min="5111" max="5111" width="38.1796875" style="849" customWidth="1"/>
    <col min="5112" max="5112" width="23.26953125" style="849" customWidth="1"/>
    <col min="5113" max="5113" width="18.1796875" style="849" customWidth="1"/>
    <col min="5114" max="5114" width="16.7265625" style="849" customWidth="1"/>
    <col min="5115" max="5115" width="10.81640625" style="849" customWidth="1"/>
    <col min="5116" max="5116" width="6.54296875" style="849" customWidth="1"/>
    <col min="5117" max="5117" width="6.81640625" style="849" customWidth="1"/>
    <col min="5118" max="5118" width="12.7265625" style="849" customWidth="1"/>
    <col min="5119" max="5119" width="15.1796875" style="849" customWidth="1"/>
    <col min="5120" max="5120" width="8.26953125" style="849" customWidth="1"/>
    <col min="5121" max="5121" width="10.26953125" style="849" customWidth="1"/>
    <col min="5122" max="5122" width="4.7265625" style="849" customWidth="1"/>
    <col min="5123" max="5123" width="7" style="849" customWidth="1"/>
    <col min="5124" max="5124" width="6.1796875" style="849" customWidth="1"/>
    <col min="5125" max="5125" width="7.7265625" style="849" customWidth="1"/>
    <col min="5126" max="5357" width="8.81640625" style="849"/>
    <col min="5358" max="5358" width="96" style="849" customWidth="1"/>
    <col min="5359" max="5359" width="16.26953125" style="849" customWidth="1"/>
    <col min="5360" max="5360" width="14.7265625" style="849" customWidth="1"/>
    <col min="5361" max="5361" width="19" style="849" customWidth="1"/>
    <col min="5362" max="5362" width="21.7265625" style="849" customWidth="1"/>
    <col min="5363" max="5363" width="29.81640625" style="849" customWidth="1"/>
    <col min="5364" max="5364" width="17.1796875" style="849" customWidth="1"/>
    <col min="5365" max="5365" width="25.1796875" style="849" customWidth="1"/>
    <col min="5366" max="5366" width="20.453125" style="849" customWidth="1"/>
    <col min="5367" max="5367" width="38.1796875" style="849" customWidth="1"/>
    <col min="5368" max="5368" width="23.26953125" style="849" customWidth="1"/>
    <col min="5369" max="5369" width="18.1796875" style="849" customWidth="1"/>
    <col min="5370" max="5370" width="16.7265625" style="849" customWidth="1"/>
    <col min="5371" max="5371" width="10.81640625" style="849" customWidth="1"/>
    <col min="5372" max="5372" width="6.54296875" style="849" customWidth="1"/>
    <col min="5373" max="5373" width="6.81640625" style="849" customWidth="1"/>
    <col min="5374" max="5374" width="12.7265625" style="849" customWidth="1"/>
    <col min="5375" max="5375" width="15.1796875" style="849" customWidth="1"/>
    <col min="5376" max="5376" width="8.26953125" style="849" customWidth="1"/>
    <col min="5377" max="5377" width="10.26953125" style="849" customWidth="1"/>
    <col min="5378" max="5378" width="4.7265625" style="849" customWidth="1"/>
    <col min="5379" max="5379" width="7" style="849" customWidth="1"/>
    <col min="5380" max="5380" width="6.1796875" style="849" customWidth="1"/>
    <col min="5381" max="5381" width="7.7265625" style="849" customWidth="1"/>
    <col min="5382" max="5613" width="8.81640625" style="849"/>
    <col min="5614" max="5614" width="96" style="849" customWidth="1"/>
    <col min="5615" max="5615" width="16.26953125" style="849" customWidth="1"/>
    <col min="5616" max="5616" width="14.7265625" style="849" customWidth="1"/>
    <col min="5617" max="5617" width="19" style="849" customWidth="1"/>
    <col min="5618" max="5618" width="21.7265625" style="849" customWidth="1"/>
    <col min="5619" max="5619" width="29.81640625" style="849" customWidth="1"/>
    <col min="5620" max="5620" width="17.1796875" style="849" customWidth="1"/>
    <col min="5621" max="5621" width="25.1796875" style="849" customWidth="1"/>
    <col min="5622" max="5622" width="20.453125" style="849" customWidth="1"/>
    <col min="5623" max="5623" width="38.1796875" style="849" customWidth="1"/>
    <col min="5624" max="5624" width="23.26953125" style="849" customWidth="1"/>
    <col min="5625" max="5625" width="18.1796875" style="849" customWidth="1"/>
    <col min="5626" max="5626" width="16.7265625" style="849" customWidth="1"/>
    <col min="5627" max="5627" width="10.81640625" style="849" customWidth="1"/>
    <col min="5628" max="5628" width="6.54296875" style="849" customWidth="1"/>
    <col min="5629" max="5629" width="6.81640625" style="849" customWidth="1"/>
    <col min="5630" max="5630" width="12.7265625" style="849" customWidth="1"/>
    <col min="5631" max="5631" width="15.1796875" style="849" customWidth="1"/>
    <col min="5632" max="5632" width="8.26953125" style="849" customWidth="1"/>
    <col min="5633" max="5633" width="10.26953125" style="849" customWidth="1"/>
    <col min="5634" max="5634" width="4.7265625" style="849" customWidth="1"/>
    <col min="5635" max="5635" width="7" style="849" customWidth="1"/>
    <col min="5636" max="5636" width="6.1796875" style="849" customWidth="1"/>
    <col min="5637" max="5637" width="7.7265625" style="849" customWidth="1"/>
    <col min="5638" max="5869" width="8.81640625" style="849"/>
    <col min="5870" max="5870" width="96" style="849" customWidth="1"/>
    <col min="5871" max="5871" width="16.26953125" style="849" customWidth="1"/>
    <col min="5872" max="5872" width="14.7265625" style="849" customWidth="1"/>
    <col min="5873" max="5873" width="19" style="849" customWidth="1"/>
    <col min="5874" max="5874" width="21.7265625" style="849" customWidth="1"/>
    <col min="5875" max="5875" width="29.81640625" style="849" customWidth="1"/>
    <col min="5876" max="5876" width="17.1796875" style="849" customWidth="1"/>
    <col min="5877" max="5877" width="25.1796875" style="849" customWidth="1"/>
    <col min="5878" max="5878" width="20.453125" style="849" customWidth="1"/>
    <col min="5879" max="5879" width="38.1796875" style="849" customWidth="1"/>
    <col min="5880" max="5880" width="23.26953125" style="849" customWidth="1"/>
    <col min="5881" max="5881" width="18.1796875" style="849" customWidth="1"/>
    <col min="5882" max="5882" width="16.7265625" style="849" customWidth="1"/>
    <col min="5883" max="5883" width="10.81640625" style="849" customWidth="1"/>
    <col min="5884" max="5884" width="6.54296875" style="849" customWidth="1"/>
    <col min="5885" max="5885" width="6.81640625" style="849" customWidth="1"/>
    <col min="5886" max="5886" width="12.7265625" style="849" customWidth="1"/>
    <col min="5887" max="5887" width="15.1796875" style="849" customWidth="1"/>
    <col min="5888" max="5888" width="8.26953125" style="849" customWidth="1"/>
    <col min="5889" max="5889" width="10.26953125" style="849" customWidth="1"/>
    <col min="5890" max="5890" width="4.7265625" style="849" customWidth="1"/>
    <col min="5891" max="5891" width="7" style="849" customWidth="1"/>
    <col min="5892" max="5892" width="6.1796875" style="849" customWidth="1"/>
    <col min="5893" max="5893" width="7.7265625" style="849" customWidth="1"/>
    <col min="5894" max="6125" width="8.81640625" style="849"/>
    <col min="6126" max="6126" width="96" style="849" customWidth="1"/>
    <col min="6127" max="6127" width="16.26953125" style="849" customWidth="1"/>
    <col min="6128" max="6128" width="14.7265625" style="849" customWidth="1"/>
    <col min="6129" max="6129" width="19" style="849" customWidth="1"/>
    <col min="6130" max="6130" width="21.7265625" style="849" customWidth="1"/>
    <col min="6131" max="6131" width="29.81640625" style="849" customWidth="1"/>
    <col min="6132" max="6132" width="17.1796875" style="849" customWidth="1"/>
    <col min="6133" max="6133" width="25.1796875" style="849" customWidth="1"/>
    <col min="6134" max="6134" width="20.453125" style="849" customWidth="1"/>
    <col min="6135" max="6135" width="38.1796875" style="849" customWidth="1"/>
    <col min="6136" max="6136" width="23.26953125" style="849" customWidth="1"/>
    <col min="6137" max="6137" width="18.1796875" style="849" customWidth="1"/>
    <col min="6138" max="6138" width="16.7265625" style="849" customWidth="1"/>
    <col min="6139" max="6139" width="10.81640625" style="849" customWidth="1"/>
    <col min="6140" max="6140" width="6.54296875" style="849" customWidth="1"/>
    <col min="6141" max="6141" width="6.81640625" style="849" customWidth="1"/>
    <col min="6142" max="6142" width="12.7265625" style="849" customWidth="1"/>
    <col min="6143" max="6143" width="15.1796875" style="849" customWidth="1"/>
    <col min="6144" max="6144" width="8.26953125" style="849" customWidth="1"/>
    <col min="6145" max="6145" width="10.26953125" style="849" customWidth="1"/>
    <col min="6146" max="6146" width="4.7265625" style="849" customWidth="1"/>
    <col min="6147" max="6147" width="7" style="849" customWidth="1"/>
    <col min="6148" max="6148" width="6.1796875" style="849" customWidth="1"/>
    <col min="6149" max="6149" width="7.7265625" style="849" customWidth="1"/>
    <col min="6150" max="6381" width="8.81640625" style="849"/>
    <col min="6382" max="6382" width="96" style="849" customWidth="1"/>
    <col min="6383" max="6383" width="16.26953125" style="849" customWidth="1"/>
    <col min="6384" max="6384" width="14.7265625" style="849" customWidth="1"/>
    <col min="6385" max="6385" width="19" style="849" customWidth="1"/>
    <col min="6386" max="6386" width="21.7265625" style="849" customWidth="1"/>
    <col min="6387" max="6387" width="29.81640625" style="849" customWidth="1"/>
    <col min="6388" max="6388" width="17.1796875" style="849" customWidth="1"/>
    <col min="6389" max="6389" width="25.1796875" style="849" customWidth="1"/>
    <col min="6390" max="6390" width="20.453125" style="849" customWidth="1"/>
    <col min="6391" max="6391" width="38.1796875" style="849" customWidth="1"/>
    <col min="6392" max="6392" width="23.26953125" style="849" customWidth="1"/>
    <col min="6393" max="6393" width="18.1796875" style="849" customWidth="1"/>
    <col min="6394" max="6394" width="16.7265625" style="849" customWidth="1"/>
    <col min="6395" max="6395" width="10.81640625" style="849" customWidth="1"/>
    <col min="6396" max="6396" width="6.54296875" style="849" customWidth="1"/>
    <col min="6397" max="6397" width="6.81640625" style="849" customWidth="1"/>
    <col min="6398" max="6398" width="12.7265625" style="849" customWidth="1"/>
    <col min="6399" max="6399" width="15.1796875" style="849" customWidth="1"/>
    <col min="6400" max="6400" width="8.26953125" style="849" customWidth="1"/>
    <col min="6401" max="6401" width="10.26953125" style="849" customWidth="1"/>
    <col min="6402" max="6402" width="4.7265625" style="849" customWidth="1"/>
    <col min="6403" max="6403" width="7" style="849" customWidth="1"/>
    <col min="6404" max="6404" width="6.1796875" style="849" customWidth="1"/>
    <col min="6405" max="6405" width="7.7265625" style="849" customWidth="1"/>
    <col min="6406" max="6637" width="8.81640625" style="849"/>
    <col min="6638" max="6638" width="96" style="849" customWidth="1"/>
    <col min="6639" max="6639" width="16.26953125" style="849" customWidth="1"/>
    <col min="6640" max="6640" width="14.7265625" style="849" customWidth="1"/>
    <col min="6641" max="6641" width="19" style="849" customWidth="1"/>
    <col min="6642" max="6642" width="21.7265625" style="849" customWidth="1"/>
    <col min="6643" max="6643" width="29.81640625" style="849" customWidth="1"/>
    <col min="6644" max="6644" width="17.1796875" style="849" customWidth="1"/>
    <col min="6645" max="6645" width="25.1796875" style="849" customWidth="1"/>
    <col min="6646" max="6646" width="20.453125" style="849" customWidth="1"/>
    <col min="6647" max="6647" width="38.1796875" style="849" customWidth="1"/>
    <col min="6648" max="6648" width="23.26953125" style="849" customWidth="1"/>
    <col min="6649" max="6649" width="18.1796875" style="849" customWidth="1"/>
    <col min="6650" max="6650" width="16.7265625" style="849" customWidth="1"/>
    <col min="6651" max="6651" width="10.81640625" style="849" customWidth="1"/>
    <col min="6652" max="6652" width="6.54296875" style="849" customWidth="1"/>
    <col min="6653" max="6653" width="6.81640625" style="849" customWidth="1"/>
    <col min="6654" max="6654" width="12.7265625" style="849" customWidth="1"/>
    <col min="6655" max="6655" width="15.1796875" style="849" customWidth="1"/>
    <col min="6656" max="6656" width="8.26953125" style="849" customWidth="1"/>
    <col min="6657" max="6657" width="10.26953125" style="849" customWidth="1"/>
    <col min="6658" max="6658" width="4.7265625" style="849" customWidth="1"/>
    <col min="6659" max="6659" width="7" style="849" customWidth="1"/>
    <col min="6660" max="6660" width="6.1796875" style="849" customWidth="1"/>
    <col min="6661" max="6661" width="7.7265625" style="849" customWidth="1"/>
    <col min="6662" max="6893" width="8.81640625" style="849"/>
    <col min="6894" max="6894" width="96" style="849" customWidth="1"/>
    <col min="6895" max="6895" width="16.26953125" style="849" customWidth="1"/>
    <col min="6896" max="6896" width="14.7265625" style="849" customWidth="1"/>
    <col min="6897" max="6897" width="19" style="849" customWidth="1"/>
    <col min="6898" max="6898" width="21.7265625" style="849" customWidth="1"/>
    <col min="6899" max="6899" width="29.81640625" style="849" customWidth="1"/>
    <col min="6900" max="6900" width="17.1796875" style="849" customWidth="1"/>
    <col min="6901" max="6901" width="25.1796875" style="849" customWidth="1"/>
    <col min="6902" max="6902" width="20.453125" style="849" customWidth="1"/>
    <col min="6903" max="6903" width="38.1796875" style="849" customWidth="1"/>
    <col min="6904" max="6904" width="23.26953125" style="849" customWidth="1"/>
    <col min="6905" max="6905" width="18.1796875" style="849" customWidth="1"/>
    <col min="6906" max="6906" width="16.7265625" style="849" customWidth="1"/>
    <col min="6907" max="6907" width="10.81640625" style="849" customWidth="1"/>
    <col min="6908" max="6908" width="6.54296875" style="849" customWidth="1"/>
    <col min="6909" max="6909" width="6.81640625" style="849" customWidth="1"/>
    <col min="6910" max="6910" width="12.7265625" style="849" customWidth="1"/>
    <col min="6911" max="6911" width="15.1796875" style="849" customWidth="1"/>
    <col min="6912" max="6912" width="8.26953125" style="849" customWidth="1"/>
    <col min="6913" max="6913" width="10.26953125" style="849" customWidth="1"/>
    <col min="6914" max="6914" width="4.7265625" style="849" customWidth="1"/>
    <col min="6915" max="6915" width="7" style="849" customWidth="1"/>
    <col min="6916" max="6916" width="6.1796875" style="849" customWidth="1"/>
    <col min="6917" max="6917" width="7.7265625" style="849" customWidth="1"/>
    <col min="6918" max="7149" width="8.81640625" style="849"/>
    <col min="7150" max="7150" width="96" style="849" customWidth="1"/>
    <col min="7151" max="7151" width="16.26953125" style="849" customWidth="1"/>
    <col min="7152" max="7152" width="14.7265625" style="849" customWidth="1"/>
    <col min="7153" max="7153" width="19" style="849" customWidth="1"/>
    <col min="7154" max="7154" width="21.7265625" style="849" customWidth="1"/>
    <col min="7155" max="7155" width="29.81640625" style="849" customWidth="1"/>
    <col min="7156" max="7156" width="17.1796875" style="849" customWidth="1"/>
    <col min="7157" max="7157" width="25.1796875" style="849" customWidth="1"/>
    <col min="7158" max="7158" width="20.453125" style="849" customWidth="1"/>
    <col min="7159" max="7159" width="38.1796875" style="849" customWidth="1"/>
    <col min="7160" max="7160" width="23.26953125" style="849" customWidth="1"/>
    <col min="7161" max="7161" width="18.1796875" style="849" customWidth="1"/>
    <col min="7162" max="7162" width="16.7265625" style="849" customWidth="1"/>
    <col min="7163" max="7163" width="10.81640625" style="849" customWidth="1"/>
    <col min="7164" max="7164" width="6.54296875" style="849" customWidth="1"/>
    <col min="7165" max="7165" width="6.81640625" style="849" customWidth="1"/>
    <col min="7166" max="7166" width="12.7265625" style="849" customWidth="1"/>
    <col min="7167" max="7167" width="15.1796875" style="849" customWidth="1"/>
    <col min="7168" max="7168" width="8.26953125" style="849" customWidth="1"/>
    <col min="7169" max="7169" width="10.26953125" style="849" customWidth="1"/>
    <col min="7170" max="7170" width="4.7265625" style="849" customWidth="1"/>
    <col min="7171" max="7171" width="7" style="849" customWidth="1"/>
    <col min="7172" max="7172" width="6.1796875" style="849" customWidth="1"/>
    <col min="7173" max="7173" width="7.7265625" style="849" customWidth="1"/>
    <col min="7174" max="7405" width="8.81640625" style="849"/>
    <col min="7406" max="7406" width="96" style="849" customWidth="1"/>
    <col min="7407" max="7407" width="16.26953125" style="849" customWidth="1"/>
    <col min="7408" max="7408" width="14.7265625" style="849" customWidth="1"/>
    <col min="7409" max="7409" width="19" style="849" customWidth="1"/>
    <col min="7410" max="7410" width="21.7265625" style="849" customWidth="1"/>
    <col min="7411" max="7411" width="29.81640625" style="849" customWidth="1"/>
    <col min="7412" max="7412" width="17.1796875" style="849" customWidth="1"/>
    <col min="7413" max="7413" width="25.1796875" style="849" customWidth="1"/>
    <col min="7414" max="7414" width="20.453125" style="849" customWidth="1"/>
    <col min="7415" max="7415" width="38.1796875" style="849" customWidth="1"/>
    <col min="7416" max="7416" width="23.26953125" style="849" customWidth="1"/>
    <col min="7417" max="7417" width="18.1796875" style="849" customWidth="1"/>
    <col min="7418" max="7418" width="16.7265625" style="849" customWidth="1"/>
    <col min="7419" max="7419" width="10.81640625" style="849" customWidth="1"/>
    <col min="7420" max="7420" width="6.54296875" style="849" customWidth="1"/>
    <col min="7421" max="7421" width="6.81640625" style="849" customWidth="1"/>
    <col min="7422" max="7422" width="12.7265625" style="849" customWidth="1"/>
    <col min="7423" max="7423" width="15.1796875" style="849" customWidth="1"/>
    <col min="7424" max="7424" width="8.26953125" style="849" customWidth="1"/>
    <col min="7425" max="7425" width="10.26953125" style="849" customWidth="1"/>
    <col min="7426" max="7426" width="4.7265625" style="849" customWidth="1"/>
    <col min="7427" max="7427" width="7" style="849" customWidth="1"/>
    <col min="7428" max="7428" width="6.1796875" style="849" customWidth="1"/>
    <col min="7429" max="7429" width="7.7265625" style="849" customWidth="1"/>
    <col min="7430" max="7661" width="8.81640625" style="849"/>
    <col min="7662" max="7662" width="96" style="849" customWidth="1"/>
    <col min="7663" max="7663" width="16.26953125" style="849" customWidth="1"/>
    <col min="7664" max="7664" width="14.7265625" style="849" customWidth="1"/>
    <col min="7665" max="7665" width="19" style="849" customWidth="1"/>
    <col min="7666" max="7666" width="21.7265625" style="849" customWidth="1"/>
    <col min="7667" max="7667" width="29.81640625" style="849" customWidth="1"/>
    <col min="7668" max="7668" width="17.1796875" style="849" customWidth="1"/>
    <col min="7669" max="7669" width="25.1796875" style="849" customWidth="1"/>
    <col min="7670" max="7670" width="20.453125" style="849" customWidth="1"/>
    <col min="7671" max="7671" width="38.1796875" style="849" customWidth="1"/>
    <col min="7672" max="7672" width="23.26953125" style="849" customWidth="1"/>
    <col min="7673" max="7673" width="18.1796875" style="849" customWidth="1"/>
    <col min="7674" max="7674" width="16.7265625" style="849" customWidth="1"/>
    <col min="7675" max="7675" width="10.81640625" style="849" customWidth="1"/>
    <col min="7676" max="7676" width="6.54296875" style="849" customWidth="1"/>
    <col min="7677" max="7677" width="6.81640625" style="849" customWidth="1"/>
    <col min="7678" max="7678" width="12.7265625" style="849" customWidth="1"/>
    <col min="7679" max="7679" width="15.1796875" style="849" customWidth="1"/>
    <col min="7680" max="7680" width="8.26953125" style="849" customWidth="1"/>
    <col min="7681" max="7681" width="10.26953125" style="849" customWidth="1"/>
    <col min="7682" max="7682" width="4.7265625" style="849" customWidth="1"/>
    <col min="7683" max="7683" width="7" style="849" customWidth="1"/>
    <col min="7684" max="7684" width="6.1796875" style="849" customWidth="1"/>
    <col min="7685" max="7685" width="7.7265625" style="849" customWidth="1"/>
    <col min="7686" max="7917" width="8.81640625" style="849"/>
    <col min="7918" max="7918" width="96" style="849" customWidth="1"/>
    <col min="7919" max="7919" width="16.26953125" style="849" customWidth="1"/>
    <col min="7920" max="7920" width="14.7265625" style="849" customWidth="1"/>
    <col min="7921" max="7921" width="19" style="849" customWidth="1"/>
    <col min="7922" max="7922" width="21.7265625" style="849" customWidth="1"/>
    <col min="7923" max="7923" width="29.81640625" style="849" customWidth="1"/>
    <col min="7924" max="7924" width="17.1796875" style="849" customWidth="1"/>
    <col min="7925" max="7925" width="25.1796875" style="849" customWidth="1"/>
    <col min="7926" max="7926" width="20.453125" style="849" customWidth="1"/>
    <col min="7927" max="7927" width="38.1796875" style="849" customWidth="1"/>
    <col min="7928" max="7928" width="23.26953125" style="849" customWidth="1"/>
    <col min="7929" max="7929" width="18.1796875" style="849" customWidth="1"/>
    <col min="7930" max="7930" width="16.7265625" style="849" customWidth="1"/>
    <col min="7931" max="7931" width="10.81640625" style="849" customWidth="1"/>
    <col min="7932" max="7932" width="6.54296875" style="849" customWidth="1"/>
    <col min="7933" max="7933" width="6.81640625" style="849" customWidth="1"/>
    <col min="7934" max="7934" width="12.7265625" style="849" customWidth="1"/>
    <col min="7935" max="7935" width="15.1796875" style="849" customWidth="1"/>
    <col min="7936" max="7936" width="8.26953125" style="849" customWidth="1"/>
    <col min="7937" max="7937" width="10.26953125" style="849" customWidth="1"/>
    <col min="7938" max="7938" width="4.7265625" style="849" customWidth="1"/>
    <col min="7939" max="7939" width="7" style="849" customWidth="1"/>
    <col min="7940" max="7940" width="6.1796875" style="849" customWidth="1"/>
    <col min="7941" max="7941" width="7.7265625" style="849" customWidth="1"/>
    <col min="7942" max="8173" width="8.81640625" style="849"/>
    <col min="8174" max="8174" width="96" style="849" customWidth="1"/>
    <col min="8175" max="8175" width="16.26953125" style="849" customWidth="1"/>
    <col min="8176" max="8176" width="14.7265625" style="849" customWidth="1"/>
    <col min="8177" max="8177" width="19" style="849" customWidth="1"/>
    <col min="8178" max="8178" width="21.7265625" style="849" customWidth="1"/>
    <col min="8179" max="8179" width="29.81640625" style="849" customWidth="1"/>
    <col min="8180" max="8180" width="17.1796875" style="849" customWidth="1"/>
    <col min="8181" max="8181" width="25.1796875" style="849" customWidth="1"/>
    <col min="8182" max="8182" width="20.453125" style="849" customWidth="1"/>
    <col min="8183" max="8183" width="38.1796875" style="849" customWidth="1"/>
    <col min="8184" max="8184" width="23.26953125" style="849" customWidth="1"/>
    <col min="8185" max="8185" width="18.1796875" style="849" customWidth="1"/>
    <col min="8186" max="8186" width="16.7265625" style="849" customWidth="1"/>
    <col min="8187" max="8187" width="10.81640625" style="849" customWidth="1"/>
    <col min="8188" max="8188" width="6.54296875" style="849" customWidth="1"/>
    <col min="8189" max="8189" width="6.81640625" style="849" customWidth="1"/>
    <col min="8190" max="8190" width="12.7265625" style="849" customWidth="1"/>
    <col min="8191" max="8191" width="15.1796875" style="849" customWidth="1"/>
    <col min="8192" max="8192" width="8.26953125" style="849" customWidth="1"/>
    <col min="8193" max="8193" width="10.26953125" style="849" customWidth="1"/>
    <col min="8194" max="8194" width="4.7265625" style="849" customWidth="1"/>
    <col min="8195" max="8195" width="7" style="849" customWidth="1"/>
    <col min="8196" max="8196" width="6.1796875" style="849" customWidth="1"/>
    <col min="8197" max="8197" width="7.7265625" style="849" customWidth="1"/>
    <col min="8198" max="8429" width="8.81640625" style="849"/>
    <col min="8430" max="8430" width="96" style="849" customWidth="1"/>
    <col min="8431" max="8431" width="16.26953125" style="849" customWidth="1"/>
    <col min="8432" max="8432" width="14.7265625" style="849" customWidth="1"/>
    <col min="8433" max="8433" width="19" style="849" customWidth="1"/>
    <col min="8434" max="8434" width="21.7265625" style="849" customWidth="1"/>
    <col min="8435" max="8435" width="29.81640625" style="849" customWidth="1"/>
    <col min="8436" max="8436" width="17.1796875" style="849" customWidth="1"/>
    <col min="8437" max="8437" width="25.1796875" style="849" customWidth="1"/>
    <col min="8438" max="8438" width="20.453125" style="849" customWidth="1"/>
    <col min="8439" max="8439" width="38.1796875" style="849" customWidth="1"/>
    <col min="8440" max="8440" width="23.26953125" style="849" customWidth="1"/>
    <col min="8441" max="8441" width="18.1796875" style="849" customWidth="1"/>
    <col min="8442" max="8442" width="16.7265625" style="849" customWidth="1"/>
    <col min="8443" max="8443" width="10.81640625" style="849" customWidth="1"/>
    <col min="8444" max="8444" width="6.54296875" style="849" customWidth="1"/>
    <col min="8445" max="8445" width="6.81640625" style="849" customWidth="1"/>
    <col min="8446" max="8446" width="12.7265625" style="849" customWidth="1"/>
    <col min="8447" max="8447" width="15.1796875" style="849" customWidth="1"/>
    <col min="8448" max="8448" width="8.26953125" style="849" customWidth="1"/>
    <col min="8449" max="8449" width="10.26953125" style="849" customWidth="1"/>
    <col min="8450" max="8450" width="4.7265625" style="849" customWidth="1"/>
    <col min="8451" max="8451" width="7" style="849" customWidth="1"/>
    <col min="8452" max="8452" width="6.1796875" style="849" customWidth="1"/>
    <col min="8453" max="8453" width="7.7265625" style="849" customWidth="1"/>
    <col min="8454" max="8685" width="8.81640625" style="849"/>
    <col min="8686" max="8686" width="96" style="849" customWidth="1"/>
    <col min="8687" max="8687" width="16.26953125" style="849" customWidth="1"/>
    <col min="8688" max="8688" width="14.7265625" style="849" customWidth="1"/>
    <col min="8689" max="8689" width="19" style="849" customWidth="1"/>
    <col min="8690" max="8690" width="21.7265625" style="849" customWidth="1"/>
    <col min="8691" max="8691" width="29.81640625" style="849" customWidth="1"/>
    <col min="8692" max="8692" width="17.1796875" style="849" customWidth="1"/>
    <col min="8693" max="8693" width="25.1796875" style="849" customWidth="1"/>
    <col min="8694" max="8694" width="20.453125" style="849" customWidth="1"/>
    <col min="8695" max="8695" width="38.1796875" style="849" customWidth="1"/>
    <col min="8696" max="8696" width="23.26953125" style="849" customWidth="1"/>
    <col min="8697" max="8697" width="18.1796875" style="849" customWidth="1"/>
    <col min="8698" max="8698" width="16.7265625" style="849" customWidth="1"/>
    <col min="8699" max="8699" width="10.81640625" style="849" customWidth="1"/>
    <col min="8700" max="8700" width="6.54296875" style="849" customWidth="1"/>
    <col min="8701" max="8701" width="6.81640625" style="849" customWidth="1"/>
    <col min="8702" max="8702" width="12.7265625" style="849" customWidth="1"/>
    <col min="8703" max="8703" width="15.1796875" style="849" customWidth="1"/>
    <col min="8704" max="8704" width="8.26953125" style="849" customWidth="1"/>
    <col min="8705" max="8705" width="10.26953125" style="849" customWidth="1"/>
    <col min="8706" max="8706" width="4.7265625" style="849" customWidth="1"/>
    <col min="8707" max="8707" width="7" style="849" customWidth="1"/>
    <col min="8708" max="8708" width="6.1796875" style="849" customWidth="1"/>
    <col min="8709" max="8709" width="7.7265625" style="849" customWidth="1"/>
    <col min="8710" max="8941" width="8.81640625" style="849"/>
    <col min="8942" max="8942" width="96" style="849" customWidth="1"/>
    <col min="8943" max="8943" width="16.26953125" style="849" customWidth="1"/>
    <col min="8944" max="8944" width="14.7265625" style="849" customWidth="1"/>
    <col min="8945" max="8945" width="19" style="849" customWidth="1"/>
    <col min="8946" max="8946" width="21.7265625" style="849" customWidth="1"/>
    <col min="8947" max="8947" width="29.81640625" style="849" customWidth="1"/>
    <col min="8948" max="8948" width="17.1796875" style="849" customWidth="1"/>
    <col min="8949" max="8949" width="25.1796875" style="849" customWidth="1"/>
    <col min="8950" max="8950" width="20.453125" style="849" customWidth="1"/>
    <col min="8951" max="8951" width="38.1796875" style="849" customWidth="1"/>
    <col min="8952" max="8952" width="23.26953125" style="849" customWidth="1"/>
    <col min="8953" max="8953" width="18.1796875" style="849" customWidth="1"/>
    <col min="8954" max="8954" width="16.7265625" style="849" customWidth="1"/>
    <col min="8955" max="8955" width="10.81640625" style="849" customWidth="1"/>
    <col min="8956" max="8956" width="6.54296875" style="849" customWidth="1"/>
    <col min="8957" max="8957" width="6.81640625" style="849" customWidth="1"/>
    <col min="8958" max="8958" width="12.7265625" style="849" customWidth="1"/>
    <col min="8959" max="8959" width="15.1796875" style="849" customWidth="1"/>
    <col min="8960" max="8960" width="8.26953125" style="849" customWidth="1"/>
    <col min="8961" max="8961" width="10.26953125" style="849" customWidth="1"/>
    <col min="8962" max="8962" width="4.7265625" style="849" customWidth="1"/>
    <col min="8963" max="8963" width="7" style="849" customWidth="1"/>
    <col min="8964" max="8964" width="6.1796875" style="849" customWidth="1"/>
    <col min="8965" max="8965" width="7.7265625" style="849" customWidth="1"/>
    <col min="8966" max="9197" width="8.81640625" style="849"/>
    <col min="9198" max="9198" width="96" style="849" customWidth="1"/>
    <col min="9199" max="9199" width="16.26953125" style="849" customWidth="1"/>
    <col min="9200" max="9200" width="14.7265625" style="849" customWidth="1"/>
    <col min="9201" max="9201" width="19" style="849" customWidth="1"/>
    <col min="9202" max="9202" width="21.7265625" style="849" customWidth="1"/>
    <col min="9203" max="9203" width="29.81640625" style="849" customWidth="1"/>
    <col min="9204" max="9204" width="17.1796875" style="849" customWidth="1"/>
    <col min="9205" max="9205" width="25.1796875" style="849" customWidth="1"/>
    <col min="9206" max="9206" width="20.453125" style="849" customWidth="1"/>
    <col min="9207" max="9207" width="38.1796875" style="849" customWidth="1"/>
    <col min="9208" max="9208" width="23.26953125" style="849" customWidth="1"/>
    <col min="9209" max="9209" width="18.1796875" style="849" customWidth="1"/>
    <col min="9210" max="9210" width="16.7265625" style="849" customWidth="1"/>
    <col min="9211" max="9211" width="10.81640625" style="849" customWidth="1"/>
    <col min="9212" max="9212" width="6.54296875" style="849" customWidth="1"/>
    <col min="9213" max="9213" width="6.81640625" style="849" customWidth="1"/>
    <col min="9214" max="9214" width="12.7265625" style="849" customWidth="1"/>
    <col min="9215" max="9215" width="15.1796875" style="849" customWidth="1"/>
    <col min="9216" max="9216" width="8.26953125" style="849" customWidth="1"/>
    <col min="9217" max="9217" width="10.26953125" style="849" customWidth="1"/>
    <col min="9218" max="9218" width="4.7265625" style="849" customWidth="1"/>
    <col min="9219" max="9219" width="7" style="849" customWidth="1"/>
    <col min="9220" max="9220" width="6.1796875" style="849" customWidth="1"/>
    <col min="9221" max="9221" width="7.7265625" style="849" customWidth="1"/>
    <col min="9222" max="9453" width="8.81640625" style="849"/>
    <col min="9454" max="9454" width="96" style="849" customWidth="1"/>
    <col min="9455" max="9455" width="16.26953125" style="849" customWidth="1"/>
    <col min="9456" max="9456" width="14.7265625" style="849" customWidth="1"/>
    <col min="9457" max="9457" width="19" style="849" customWidth="1"/>
    <col min="9458" max="9458" width="21.7265625" style="849" customWidth="1"/>
    <col min="9459" max="9459" width="29.81640625" style="849" customWidth="1"/>
    <col min="9460" max="9460" width="17.1796875" style="849" customWidth="1"/>
    <col min="9461" max="9461" width="25.1796875" style="849" customWidth="1"/>
    <col min="9462" max="9462" width="20.453125" style="849" customWidth="1"/>
    <col min="9463" max="9463" width="38.1796875" style="849" customWidth="1"/>
    <col min="9464" max="9464" width="23.26953125" style="849" customWidth="1"/>
    <col min="9465" max="9465" width="18.1796875" style="849" customWidth="1"/>
    <col min="9466" max="9466" width="16.7265625" style="849" customWidth="1"/>
    <col min="9467" max="9467" width="10.81640625" style="849" customWidth="1"/>
    <col min="9468" max="9468" width="6.54296875" style="849" customWidth="1"/>
    <col min="9469" max="9469" width="6.81640625" style="849" customWidth="1"/>
    <col min="9470" max="9470" width="12.7265625" style="849" customWidth="1"/>
    <col min="9471" max="9471" width="15.1796875" style="849" customWidth="1"/>
    <col min="9472" max="9472" width="8.26953125" style="849" customWidth="1"/>
    <col min="9473" max="9473" width="10.26953125" style="849" customWidth="1"/>
    <col min="9474" max="9474" width="4.7265625" style="849" customWidth="1"/>
    <col min="9475" max="9475" width="7" style="849" customWidth="1"/>
    <col min="9476" max="9476" width="6.1796875" style="849" customWidth="1"/>
    <col min="9477" max="9477" width="7.7265625" style="849" customWidth="1"/>
    <col min="9478" max="9709" width="8.81640625" style="849"/>
    <col min="9710" max="9710" width="96" style="849" customWidth="1"/>
    <col min="9711" max="9711" width="16.26953125" style="849" customWidth="1"/>
    <col min="9712" max="9712" width="14.7265625" style="849" customWidth="1"/>
    <col min="9713" max="9713" width="19" style="849" customWidth="1"/>
    <col min="9714" max="9714" width="21.7265625" style="849" customWidth="1"/>
    <col min="9715" max="9715" width="29.81640625" style="849" customWidth="1"/>
    <col min="9716" max="9716" width="17.1796875" style="849" customWidth="1"/>
    <col min="9717" max="9717" width="25.1796875" style="849" customWidth="1"/>
    <col min="9718" max="9718" width="20.453125" style="849" customWidth="1"/>
    <col min="9719" max="9719" width="38.1796875" style="849" customWidth="1"/>
    <col min="9720" max="9720" width="23.26953125" style="849" customWidth="1"/>
    <col min="9721" max="9721" width="18.1796875" style="849" customWidth="1"/>
    <col min="9722" max="9722" width="16.7265625" style="849" customWidth="1"/>
    <col min="9723" max="9723" width="10.81640625" style="849" customWidth="1"/>
    <col min="9724" max="9724" width="6.54296875" style="849" customWidth="1"/>
    <col min="9725" max="9725" width="6.81640625" style="849" customWidth="1"/>
    <col min="9726" max="9726" width="12.7265625" style="849" customWidth="1"/>
    <col min="9727" max="9727" width="15.1796875" style="849" customWidth="1"/>
    <col min="9728" max="9728" width="8.26953125" style="849" customWidth="1"/>
    <col min="9729" max="9729" width="10.26953125" style="849" customWidth="1"/>
    <col min="9730" max="9730" width="4.7265625" style="849" customWidth="1"/>
    <col min="9731" max="9731" width="7" style="849" customWidth="1"/>
    <col min="9732" max="9732" width="6.1796875" style="849" customWidth="1"/>
    <col min="9733" max="9733" width="7.7265625" style="849" customWidth="1"/>
    <col min="9734" max="9965" width="8.81640625" style="849"/>
    <col min="9966" max="9966" width="96" style="849" customWidth="1"/>
    <col min="9967" max="9967" width="16.26953125" style="849" customWidth="1"/>
    <col min="9968" max="9968" width="14.7265625" style="849" customWidth="1"/>
    <col min="9969" max="9969" width="19" style="849" customWidth="1"/>
    <col min="9970" max="9970" width="21.7265625" style="849" customWidth="1"/>
    <col min="9971" max="9971" width="29.81640625" style="849" customWidth="1"/>
    <col min="9972" max="9972" width="17.1796875" style="849" customWidth="1"/>
    <col min="9973" max="9973" width="25.1796875" style="849" customWidth="1"/>
    <col min="9974" max="9974" width="20.453125" style="849" customWidth="1"/>
    <col min="9975" max="9975" width="38.1796875" style="849" customWidth="1"/>
    <col min="9976" max="9976" width="23.26953125" style="849" customWidth="1"/>
    <col min="9977" max="9977" width="18.1796875" style="849" customWidth="1"/>
    <col min="9978" max="9978" width="16.7265625" style="849" customWidth="1"/>
    <col min="9979" max="9979" width="10.81640625" style="849" customWidth="1"/>
    <col min="9980" max="9980" width="6.54296875" style="849" customWidth="1"/>
    <col min="9981" max="9981" width="6.81640625" style="849" customWidth="1"/>
    <col min="9982" max="9982" width="12.7265625" style="849" customWidth="1"/>
    <col min="9983" max="9983" width="15.1796875" style="849" customWidth="1"/>
    <col min="9984" max="9984" width="8.26953125" style="849" customWidth="1"/>
    <col min="9985" max="9985" width="10.26953125" style="849" customWidth="1"/>
    <col min="9986" max="9986" width="4.7265625" style="849" customWidth="1"/>
    <col min="9987" max="9987" width="7" style="849" customWidth="1"/>
    <col min="9988" max="9988" width="6.1796875" style="849" customWidth="1"/>
    <col min="9989" max="9989" width="7.7265625" style="849" customWidth="1"/>
    <col min="9990" max="10221" width="8.81640625" style="849"/>
    <col min="10222" max="10222" width="96" style="849" customWidth="1"/>
    <col min="10223" max="10223" width="16.26953125" style="849" customWidth="1"/>
    <col min="10224" max="10224" width="14.7265625" style="849" customWidth="1"/>
    <col min="10225" max="10225" width="19" style="849" customWidth="1"/>
    <col min="10226" max="10226" width="21.7265625" style="849" customWidth="1"/>
    <col min="10227" max="10227" width="29.81640625" style="849" customWidth="1"/>
    <col min="10228" max="10228" width="17.1796875" style="849" customWidth="1"/>
    <col min="10229" max="10229" width="25.1796875" style="849" customWidth="1"/>
    <col min="10230" max="10230" width="20.453125" style="849" customWidth="1"/>
    <col min="10231" max="10231" width="38.1796875" style="849" customWidth="1"/>
    <col min="10232" max="10232" width="23.26953125" style="849" customWidth="1"/>
    <col min="10233" max="10233" width="18.1796875" style="849" customWidth="1"/>
    <col min="10234" max="10234" width="16.7265625" style="849" customWidth="1"/>
    <col min="10235" max="10235" width="10.81640625" style="849" customWidth="1"/>
    <col min="10236" max="10236" width="6.54296875" style="849" customWidth="1"/>
    <col min="10237" max="10237" width="6.81640625" style="849" customWidth="1"/>
    <col min="10238" max="10238" width="12.7265625" style="849" customWidth="1"/>
    <col min="10239" max="10239" width="15.1796875" style="849" customWidth="1"/>
    <col min="10240" max="10240" width="8.26953125" style="849" customWidth="1"/>
    <col min="10241" max="10241" width="10.26953125" style="849" customWidth="1"/>
    <col min="10242" max="10242" width="4.7265625" style="849" customWidth="1"/>
    <col min="10243" max="10243" width="7" style="849" customWidth="1"/>
    <col min="10244" max="10244" width="6.1796875" style="849" customWidth="1"/>
    <col min="10245" max="10245" width="7.7265625" style="849" customWidth="1"/>
    <col min="10246" max="10477" width="8.81640625" style="849"/>
    <col min="10478" max="10478" width="96" style="849" customWidth="1"/>
    <col min="10479" max="10479" width="16.26953125" style="849" customWidth="1"/>
    <col min="10480" max="10480" width="14.7265625" style="849" customWidth="1"/>
    <col min="10481" max="10481" width="19" style="849" customWidth="1"/>
    <col min="10482" max="10482" width="21.7265625" style="849" customWidth="1"/>
    <col min="10483" max="10483" width="29.81640625" style="849" customWidth="1"/>
    <col min="10484" max="10484" width="17.1796875" style="849" customWidth="1"/>
    <col min="10485" max="10485" width="25.1796875" style="849" customWidth="1"/>
    <col min="10486" max="10486" width="20.453125" style="849" customWidth="1"/>
    <col min="10487" max="10487" width="38.1796875" style="849" customWidth="1"/>
    <col min="10488" max="10488" width="23.26953125" style="849" customWidth="1"/>
    <col min="10489" max="10489" width="18.1796875" style="849" customWidth="1"/>
    <col min="10490" max="10490" width="16.7265625" style="849" customWidth="1"/>
    <col min="10491" max="10491" width="10.81640625" style="849" customWidth="1"/>
    <col min="10492" max="10492" width="6.54296875" style="849" customWidth="1"/>
    <col min="10493" max="10493" width="6.81640625" style="849" customWidth="1"/>
    <col min="10494" max="10494" width="12.7265625" style="849" customWidth="1"/>
    <col min="10495" max="10495" width="15.1796875" style="849" customWidth="1"/>
    <col min="10496" max="10496" width="8.26953125" style="849" customWidth="1"/>
    <col min="10497" max="10497" width="10.26953125" style="849" customWidth="1"/>
    <col min="10498" max="10498" width="4.7265625" style="849" customWidth="1"/>
    <col min="10499" max="10499" width="7" style="849" customWidth="1"/>
    <col min="10500" max="10500" width="6.1796875" style="849" customWidth="1"/>
    <col min="10501" max="10501" width="7.7265625" style="849" customWidth="1"/>
    <col min="10502" max="10733" width="8.81640625" style="849"/>
    <col min="10734" max="10734" width="96" style="849" customWidth="1"/>
    <col min="10735" max="10735" width="16.26953125" style="849" customWidth="1"/>
    <col min="10736" max="10736" width="14.7265625" style="849" customWidth="1"/>
    <col min="10737" max="10737" width="19" style="849" customWidth="1"/>
    <col min="10738" max="10738" width="21.7265625" style="849" customWidth="1"/>
    <col min="10739" max="10739" width="29.81640625" style="849" customWidth="1"/>
    <col min="10740" max="10740" width="17.1796875" style="849" customWidth="1"/>
    <col min="10741" max="10741" width="25.1796875" style="849" customWidth="1"/>
    <col min="10742" max="10742" width="20.453125" style="849" customWidth="1"/>
    <col min="10743" max="10743" width="38.1796875" style="849" customWidth="1"/>
    <col min="10744" max="10744" width="23.26953125" style="849" customWidth="1"/>
    <col min="10745" max="10745" width="18.1796875" style="849" customWidth="1"/>
    <col min="10746" max="10746" width="16.7265625" style="849" customWidth="1"/>
    <col min="10747" max="10747" width="10.81640625" style="849" customWidth="1"/>
    <col min="10748" max="10748" width="6.54296875" style="849" customWidth="1"/>
    <col min="10749" max="10749" width="6.81640625" style="849" customWidth="1"/>
    <col min="10750" max="10750" width="12.7265625" style="849" customWidth="1"/>
    <col min="10751" max="10751" width="15.1796875" style="849" customWidth="1"/>
    <col min="10752" max="10752" width="8.26953125" style="849" customWidth="1"/>
    <col min="10753" max="10753" width="10.26953125" style="849" customWidth="1"/>
    <col min="10754" max="10754" width="4.7265625" style="849" customWidth="1"/>
    <col min="10755" max="10755" width="7" style="849" customWidth="1"/>
    <col min="10756" max="10756" width="6.1796875" style="849" customWidth="1"/>
    <col min="10757" max="10757" width="7.7265625" style="849" customWidth="1"/>
    <col min="10758" max="10989" width="8.81640625" style="849"/>
    <col min="10990" max="10990" width="96" style="849" customWidth="1"/>
    <col min="10991" max="10991" width="16.26953125" style="849" customWidth="1"/>
    <col min="10992" max="10992" width="14.7265625" style="849" customWidth="1"/>
    <col min="10993" max="10993" width="19" style="849" customWidth="1"/>
    <col min="10994" max="10994" width="21.7265625" style="849" customWidth="1"/>
    <col min="10995" max="10995" width="29.81640625" style="849" customWidth="1"/>
    <col min="10996" max="10996" width="17.1796875" style="849" customWidth="1"/>
    <col min="10997" max="10997" width="25.1796875" style="849" customWidth="1"/>
    <col min="10998" max="10998" width="20.453125" style="849" customWidth="1"/>
    <col min="10999" max="10999" width="38.1796875" style="849" customWidth="1"/>
    <col min="11000" max="11000" width="23.26953125" style="849" customWidth="1"/>
    <col min="11001" max="11001" width="18.1796875" style="849" customWidth="1"/>
    <col min="11002" max="11002" width="16.7265625" style="849" customWidth="1"/>
    <col min="11003" max="11003" width="10.81640625" style="849" customWidth="1"/>
    <col min="11004" max="11004" width="6.54296875" style="849" customWidth="1"/>
    <col min="11005" max="11005" width="6.81640625" style="849" customWidth="1"/>
    <col min="11006" max="11006" width="12.7265625" style="849" customWidth="1"/>
    <col min="11007" max="11007" width="15.1796875" style="849" customWidth="1"/>
    <col min="11008" max="11008" width="8.26953125" style="849" customWidth="1"/>
    <col min="11009" max="11009" width="10.26953125" style="849" customWidth="1"/>
    <col min="11010" max="11010" width="4.7265625" style="849" customWidth="1"/>
    <col min="11011" max="11011" width="7" style="849" customWidth="1"/>
    <col min="11012" max="11012" width="6.1796875" style="849" customWidth="1"/>
    <col min="11013" max="11013" width="7.7265625" style="849" customWidth="1"/>
    <col min="11014" max="11245" width="8.81640625" style="849"/>
    <col min="11246" max="11246" width="96" style="849" customWidth="1"/>
    <col min="11247" max="11247" width="16.26953125" style="849" customWidth="1"/>
    <col min="11248" max="11248" width="14.7265625" style="849" customWidth="1"/>
    <col min="11249" max="11249" width="19" style="849" customWidth="1"/>
    <col min="11250" max="11250" width="21.7265625" style="849" customWidth="1"/>
    <col min="11251" max="11251" width="29.81640625" style="849" customWidth="1"/>
    <col min="11252" max="11252" width="17.1796875" style="849" customWidth="1"/>
    <col min="11253" max="11253" width="25.1796875" style="849" customWidth="1"/>
    <col min="11254" max="11254" width="20.453125" style="849" customWidth="1"/>
    <col min="11255" max="11255" width="38.1796875" style="849" customWidth="1"/>
    <col min="11256" max="11256" width="23.26953125" style="849" customWidth="1"/>
    <col min="11257" max="11257" width="18.1796875" style="849" customWidth="1"/>
    <col min="11258" max="11258" width="16.7265625" style="849" customWidth="1"/>
    <col min="11259" max="11259" width="10.81640625" style="849" customWidth="1"/>
    <col min="11260" max="11260" width="6.54296875" style="849" customWidth="1"/>
    <col min="11261" max="11261" width="6.81640625" style="849" customWidth="1"/>
    <col min="11262" max="11262" width="12.7265625" style="849" customWidth="1"/>
    <col min="11263" max="11263" width="15.1796875" style="849" customWidth="1"/>
    <col min="11264" max="11264" width="8.26953125" style="849" customWidth="1"/>
    <col min="11265" max="11265" width="10.26953125" style="849" customWidth="1"/>
    <col min="11266" max="11266" width="4.7265625" style="849" customWidth="1"/>
    <col min="11267" max="11267" width="7" style="849" customWidth="1"/>
    <col min="11268" max="11268" width="6.1796875" style="849" customWidth="1"/>
    <col min="11269" max="11269" width="7.7265625" style="849" customWidth="1"/>
    <col min="11270" max="11501" width="8.81640625" style="849"/>
    <col min="11502" max="11502" width="96" style="849" customWidth="1"/>
    <col min="11503" max="11503" width="16.26953125" style="849" customWidth="1"/>
    <col min="11504" max="11504" width="14.7265625" style="849" customWidth="1"/>
    <col min="11505" max="11505" width="19" style="849" customWidth="1"/>
    <col min="11506" max="11506" width="21.7265625" style="849" customWidth="1"/>
    <col min="11507" max="11507" width="29.81640625" style="849" customWidth="1"/>
    <col min="11508" max="11508" width="17.1796875" style="849" customWidth="1"/>
    <col min="11509" max="11509" width="25.1796875" style="849" customWidth="1"/>
    <col min="11510" max="11510" width="20.453125" style="849" customWidth="1"/>
    <col min="11511" max="11511" width="38.1796875" style="849" customWidth="1"/>
    <col min="11512" max="11512" width="23.26953125" style="849" customWidth="1"/>
    <col min="11513" max="11513" width="18.1796875" style="849" customWidth="1"/>
    <col min="11514" max="11514" width="16.7265625" style="849" customWidth="1"/>
    <col min="11515" max="11515" width="10.81640625" style="849" customWidth="1"/>
    <col min="11516" max="11516" width="6.54296875" style="849" customWidth="1"/>
    <col min="11517" max="11517" width="6.81640625" style="849" customWidth="1"/>
    <col min="11518" max="11518" width="12.7265625" style="849" customWidth="1"/>
    <col min="11519" max="11519" width="15.1796875" style="849" customWidth="1"/>
    <col min="11520" max="11520" width="8.26953125" style="849" customWidth="1"/>
    <col min="11521" max="11521" width="10.26953125" style="849" customWidth="1"/>
    <col min="11522" max="11522" width="4.7265625" style="849" customWidth="1"/>
    <col min="11523" max="11523" width="7" style="849" customWidth="1"/>
    <col min="11524" max="11524" width="6.1796875" style="849" customWidth="1"/>
    <col min="11525" max="11525" width="7.7265625" style="849" customWidth="1"/>
    <col min="11526" max="11757" width="8.81640625" style="849"/>
    <col min="11758" max="11758" width="96" style="849" customWidth="1"/>
    <col min="11759" max="11759" width="16.26953125" style="849" customWidth="1"/>
    <col min="11760" max="11760" width="14.7265625" style="849" customWidth="1"/>
    <col min="11761" max="11761" width="19" style="849" customWidth="1"/>
    <col min="11762" max="11762" width="21.7265625" style="849" customWidth="1"/>
    <col min="11763" max="11763" width="29.81640625" style="849" customWidth="1"/>
    <col min="11764" max="11764" width="17.1796875" style="849" customWidth="1"/>
    <col min="11765" max="11765" width="25.1796875" style="849" customWidth="1"/>
    <col min="11766" max="11766" width="20.453125" style="849" customWidth="1"/>
    <col min="11767" max="11767" width="38.1796875" style="849" customWidth="1"/>
    <col min="11768" max="11768" width="23.26953125" style="849" customWidth="1"/>
    <col min="11769" max="11769" width="18.1796875" style="849" customWidth="1"/>
    <col min="11770" max="11770" width="16.7265625" style="849" customWidth="1"/>
    <col min="11771" max="11771" width="10.81640625" style="849" customWidth="1"/>
    <col min="11772" max="11772" width="6.54296875" style="849" customWidth="1"/>
    <col min="11773" max="11773" width="6.81640625" style="849" customWidth="1"/>
    <col min="11774" max="11774" width="12.7265625" style="849" customWidth="1"/>
    <col min="11775" max="11775" width="15.1796875" style="849" customWidth="1"/>
    <col min="11776" max="11776" width="8.26953125" style="849" customWidth="1"/>
    <col min="11777" max="11777" width="10.26953125" style="849" customWidth="1"/>
    <col min="11778" max="11778" width="4.7265625" style="849" customWidth="1"/>
    <col min="11779" max="11779" width="7" style="849" customWidth="1"/>
    <col min="11780" max="11780" width="6.1796875" style="849" customWidth="1"/>
    <col min="11781" max="11781" width="7.7265625" style="849" customWidth="1"/>
    <col min="11782" max="12013" width="8.81640625" style="849"/>
    <col min="12014" max="12014" width="96" style="849" customWidth="1"/>
    <col min="12015" max="12015" width="16.26953125" style="849" customWidth="1"/>
    <col min="12016" max="12016" width="14.7265625" style="849" customWidth="1"/>
    <col min="12017" max="12017" width="19" style="849" customWidth="1"/>
    <col min="12018" max="12018" width="21.7265625" style="849" customWidth="1"/>
    <col min="12019" max="12019" width="29.81640625" style="849" customWidth="1"/>
    <col min="12020" max="12020" width="17.1796875" style="849" customWidth="1"/>
    <col min="12021" max="12021" width="25.1796875" style="849" customWidth="1"/>
    <col min="12022" max="12022" width="20.453125" style="849" customWidth="1"/>
    <col min="12023" max="12023" width="38.1796875" style="849" customWidth="1"/>
    <col min="12024" max="12024" width="23.26953125" style="849" customWidth="1"/>
    <col min="12025" max="12025" width="18.1796875" style="849" customWidth="1"/>
    <col min="12026" max="12026" width="16.7265625" style="849" customWidth="1"/>
    <col min="12027" max="12027" width="10.81640625" style="849" customWidth="1"/>
    <col min="12028" max="12028" width="6.54296875" style="849" customWidth="1"/>
    <col min="12029" max="12029" width="6.81640625" style="849" customWidth="1"/>
    <col min="12030" max="12030" width="12.7265625" style="849" customWidth="1"/>
    <col min="12031" max="12031" width="15.1796875" style="849" customWidth="1"/>
    <col min="12032" max="12032" width="8.26953125" style="849" customWidth="1"/>
    <col min="12033" max="12033" width="10.26953125" style="849" customWidth="1"/>
    <col min="12034" max="12034" width="4.7265625" style="849" customWidth="1"/>
    <col min="12035" max="12035" width="7" style="849" customWidth="1"/>
    <col min="12036" max="12036" width="6.1796875" style="849" customWidth="1"/>
    <col min="12037" max="12037" width="7.7265625" style="849" customWidth="1"/>
    <col min="12038" max="12269" width="8.81640625" style="849"/>
    <col min="12270" max="12270" width="96" style="849" customWidth="1"/>
    <col min="12271" max="12271" width="16.26953125" style="849" customWidth="1"/>
    <col min="12272" max="12272" width="14.7265625" style="849" customWidth="1"/>
    <col min="12273" max="12273" width="19" style="849" customWidth="1"/>
    <col min="12274" max="12274" width="21.7265625" style="849" customWidth="1"/>
    <col min="12275" max="12275" width="29.81640625" style="849" customWidth="1"/>
    <col min="12276" max="12276" width="17.1796875" style="849" customWidth="1"/>
    <col min="12277" max="12277" width="25.1796875" style="849" customWidth="1"/>
    <col min="12278" max="12278" width="20.453125" style="849" customWidth="1"/>
    <col min="12279" max="12279" width="38.1796875" style="849" customWidth="1"/>
    <col min="12280" max="12280" width="23.26953125" style="849" customWidth="1"/>
    <col min="12281" max="12281" width="18.1796875" style="849" customWidth="1"/>
    <col min="12282" max="12282" width="16.7265625" style="849" customWidth="1"/>
    <col min="12283" max="12283" width="10.81640625" style="849" customWidth="1"/>
    <col min="12284" max="12284" width="6.54296875" style="849" customWidth="1"/>
    <col min="12285" max="12285" width="6.81640625" style="849" customWidth="1"/>
    <col min="12286" max="12286" width="12.7265625" style="849" customWidth="1"/>
    <col min="12287" max="12287" width="15.1796875" style="849" customWidth="1"/>
    <col min="12288" max="12288" width="8.26953125" style="849" customWidth="1"/>
    <col min="12289" max="12289" width="10.26953125" style="849" customWidth="1"/>
    <col min="12290" max="12290" width="4.7265625" style="849" customWidth="1"/>
    <col min="12291" max="12291" width="7" style="849" customWidth="1"/>
    <col min="12292" max="12292" width="6.1796875" style="849" customWidth="1"/>
    <col min="12293" max="12293" width="7.7265625" style="849" customWidth="1"/>
    <col min="12294" max="12525" width="8.81640625" style="849"/>
    <col min="12526" max="12526" width="96" style="849" customWidth="1"/>
    <col min="12527" max="12527" width="16.26953125" style="849" customWidth="1"/>
    <col min="12528" max="12528" width="14.7265625" style="849" customWidth="1"/>
    <col min="12529" max="12529" width="19" style="849" customWidth="1"/>
    <col min="12530" max="12530" width="21.7265625" style="849" customWidth="1"/>
    <col min="12531" max="12531" width="29.81640625" style="849" customWidth="1"/>
    <col min="12532" max="12532" width="17.1796875" style="849" customWidth="1"/>
    <col min="12533" max="12533" width="25.1796875" style="849" customWidth="1"/>
    <col min="12534" max="12534" width="20.453125" style="849" customWidth="1"/>
    <col min="12535" max="12535" width="38.1796875" style="849" customWidth="1"/>
    <col min="12536" max="12536" width="23.26953125" style="849" customWidth="1"/>
    <col min="12537" max="12537" width="18.1796875" style="849" customWidth="1"/>
    <col min="12538" max="12538" width="16.7265625" style="849" customWidth="1"/>
    <col min="12539" max="12539" width="10.81640625" style="849" customWidth="1"/>
    <col min="12540" max="12540" width="6.54296875" style="849" customWidth="1"/>
    <col min="12541" max="12541" width="6.81640625" style="849" customWidth="1"/>
    <col min="12542" max="12542" width="12.7265625" style="849" customWidth="1"/>
    <col min="12543" max="12543" width="15.1796875" style="849" customWidth="1"/>
    <col min="12544" max="12544" width="8.26953125" style="849" customWidth="1"/>
    <col min="12545" max="12545" width="10.26953125" style="849" customWidth="1"/>
    <col min="12546" max="12546" width="4.7265625" style="849" customWidth="1"/>
    <col min="12547" max="12547" width="7" style="849" customWidth="1"/>
    <col min="12548" max="12548" width="6.1796875" style="849" customWidth="1"/>
    <col min="12549" max="12549" width="7.7265625" style="849" customWidth="1"/>
    <col min="12550" max="12781" width="8.81640625" style="849"/>
    <col min="12782" max="12782" width="96" style="849" customWidth="1"/>
    <col min="12783" max="12783" width="16.26953125" style="849" customWidth="1"/>
    <col min="12784" max="12784" width="14.7265625" style="849" customWidth="1"/>
    <col min="12785" max="12785" width="19" style="849" customWidth="1"/>
    <col min="12786" max="12786" width="21.7265625" style="849" customWidth="1"/>
    <col min="12787" max="12787" width="29.81640625" style="849" customWidth="1"/>
    <col min="12788" max="12788" width="17.1796875" style="849" customWidth="1"/>
    <col min="12789" max="12789" width="25.1796875" style="849" customWidth="1"/>
    <col min="12790" max="12790" width="20.453125" style="849" customWidth="1"/>
    <col min="12791" max="12791" width="38.1796875" style="849" customWidth="1"/>
    <col min="12792" max="12792" width="23.26953125" style="849" customWidth="1"/>
    <col min="12793" max="12793" width="18.1796875" style="849" customWidth="1"/>
    <col min="12794" max="12794" width="16.7265625" style="849" customWidth="1"/>
    <col min="12795" max="12795" width="10.81640625" style="849" customWidth="1"/>
    <col min="12796" max="12796" width="6.54296875" style="849" customWidth="1"/>
    <col min="12797" max="12797" width="6.81640625" style="849" customWidth="1"/>
    <col min="12798" max="12798" width="12.7265625" style="849" customWidth="1"/>
    <col min="12799" max="12799" width="15.1796875" style="849" customWidth="1"/>
    <col min="12800" max="12800" width="8.26953125" style="849" customWidth="1"/>
    <col min="12801" max="12801" width="10.26953125" style="849" customWidth="1"/>
    <col min="12802" max="12802" width="4.7265625" style="849" customWidth="1"/>
    <col min="12803" max="12803" width="7" style="849" customWidth="1"/>
    <col min="12804" max="12804" width="6.1796875" style="849" customWidth="1"/>
    <col min="12805" max="12805" width="7.7265625" style="849" customWidth="1"/>
    <col min="12806" max="13037" width="8.81640625" style="849"/>
    <col min="13038" max="13038" width="96" style="849" customWidth="1"/>
    <col min="13039" max="13039" width="16.26953125" style="849" customWidth="1"/>
    <col min="13040" max="13040" width="14.7265625" style="849" customWidth="1"/>
    <col min="13041" max="13041" width="19" style="849" customWidth="1"/>
    <col min="13042" max="13042" width="21.7265625" style="849" customWidth="1"/>
    <col min="13043" max="13043" width="29.81640625" style="849" customWidth="1"/>
    <col min="13044" max="13044" width="17.1796875" style="849" customWidth="1"/>
    <col min="13045" max="13045" width="25.1796875" style="849" customWidth="1"/>
    <col min="13046" max="13046" width="20.453125" style="849" customWidth="1"/>
    <col min="13047" max="13047" width="38.1796875" style="849" customWidth="1"/>
    <col min="13048" max="13048" width="23.26953125" style="849" customWidth="1"/>
    <col min="13049" max="13049" width="18.1796875" style="849" customWidth="1"/>
    <col min="13050" max="13050" width="16.7265625" style="849" customWidth="1"/>
    <col min="13051" max="13051" width="10.81640625" style="849" customWidth="1"/>
    <col min="13052" max="13052" width="6.54296875" style="849" customWidth="1"/>
    <col min="13053" max="13053" width="6.81640625" style="849" customWidth="1"/>
    <col min="13054" max="13054" width="12.7265625" style="849" customWidth="1"/>
    <col min="13055" max="13055" width="15.1796875" style="849" customWidth="1"/>
    <col min="13056" max="13056" width="8.26953125" style="849" customWidth="1"/>
    <col min="13057" max="13057" width="10.26953125" style="849" customWidth="1"/>
    <col min="13058" max="13058" width="4.7265625" style="849" customWidth="1"/>
    <col min="13059" max="13059" width="7" style="849" customWidth="1"/>
    <col min="13060" max="13060" width="6.1796875" style="849" customWidth="1"/>
    <col min="13061" max="13061" width="7.7265625" style="849" customWidth="1"/>
    <col min="13062" max="13293" width="8.81640625" style="849"/>
    <col min="13294" max="13294" width="96" style="849" customWidth="1"/>
    <col min="13295" max="13295" width="16.26953125" style="849" customWidth="1"/>
    <col min="13296" max="13296" width="14.7265625" style="849" customWidth="1"/>
    <col min="13297" max="13297" width="19" style="849" customWidth="1"/>
    <col min="13298" max="13298" width="21.7265625" style="849" customWidth="1"/>
    <col min="13299" max="13299" width="29.81640625" style="849" customWidth="1"/>
    <col min="13300" max="13300" width="17.1796875" style="849" customWidth="1"/>
    <col min="13301" max="13301" width="25.1796875" style="849" customWidth="1"/>
    <col min="13302" max="13302" width="20.453125" style="849" customWidth="1"/>
    <col min="13303" max="13303" width="38.1796875" style="849" customWidth="1"/>
    <col min="13304" max="13304" width="23.26953125" style="849" customWidth="1"/>
    <col min="13305" max="13305" width="18.1796875" style="849" customWidth="1"/>
    <col min="13306" max="13306" width="16.7265625" style="849" customWidth="1"/>
    <col min="13307" max="13307" width="10.81640625" style="849" customWidth="1"/>
    <col min="13308" max="13308" width="6.54296875" style="849" customWidth="1"/>
    <col min="13309" max="13309" width="6.81640625" style="849" customWidth="1"/>
    <col min="13310" max="13310" width="12.7265625" style="849" customWidth="1"/>
    <col min="13311" max="13311" width="15.1796875" style="849" customWidth="1"/>
    <col min="13312" max="13312" width="8.26953125" style="849" customWidth="1"/>
    <col min="13313" max="13313" width="10.26953125" style="849" customWidth="1"/>
    <col min="13314" max="13314" width="4.7265625" style="849" customWidth="1"/>
    <col min="13315" max="13315" width="7" style="849" customWidth="1"/>
    <col min="13316" max="13316" width="6.1796875" style="849" customWidth="1"/>
    <col min="13317" max="13317" width="7.7265625" style="849" customWidth="1"/>
    <col min="13318" max="13549" width="8.81640625" style="849"/>
    <col min="13550" max="13550" width="96" style="849" customWidth="1"/>
    <col min="13551" max="13551" width="16.26953125" style="849" customWidth="1"/>
    <col min="13552" max="13552" width="14.7265625" style="849" customWidth="1"/>
    <col min="13553" max="13553" width="19" style="849" customWidth="1"/>
    <col min="13554" max="13554" width="21.7265625" style="849" customWidth="1"/>
    <col min="13555" max="13555" width="29.81640625" style="849" customWidth="1"/>
    <col min="13556" max="13556" width="17.1796875" style="849" customWidth="1"/>
    <col min="13557" max="13557" width="25.1796875" style="849" customWidth="1"/>
    <col min="13558" max="13558" width="20.453125" style="849" customWidth="1"/>
    <col min="13559" max="13559" width="38.1796875" style="849" customWidth="1"/>
    <col min="13560" max="13560" width="23.26953125" style="849" customWidth="1"/>
    <col min="13561" max="13561" width="18.1796875" style="849" customWidth="1"/>
    <col min="13562" max="13562" width="16.7265625" style="849" customWidth="1"/>
    <col min="13563" max="13563" width="10.81640625" style="849" customWidth="1"/>
    <col min="13564" max="13564" width="6.54296875" style="849" customWidth="1"/>
    <col min="13565" max="13565" width="6.81640625" style="849" customWidth="1"/>
    <col min="13566" max="13566" width="12.7265625" style="849" customWidth="1"/>
    <col min="13567" max="13567" width="15.1796875" style="849" customWidth="1"/>
    <col min="13568" max="13568" width="8.26953125" style="849" customWidth="1"/>
    <col min="13569" max="13569" width="10.26953125" style="849" customWidth="1"/>
    <col min="13570" max="13570" width="4.7265625" style="849" customWidth="1"/>
    <col min="13571" max="13571" width="7" style="849" customWidth="1"/>
    <col min="13572" max="13572" width="6.1796875" style="849" customWidth="1"/>
    <col min="13573" max="13573" width="7.7265625" style="849" customWidth="1"/>
    <col min="13574" max="13805" width="8.81640625" style="849"/>
    <col min="13806" max="13806" width="96" style="849" customWidth="1"/>
    <col min="13807" max="13807" width="16.26953125" style="849" customWidth="1"/>
    <col min="13808" max="13808" width="14.7265625" style="849" customWidth="1"/>
    <col min="13809" max="13809" width="19" style="849" customWidth="1"/>
    <col min="13810" max="13810" width="21.7265625" style="849" customWidth="1"/>
    <col min="13811" max="13811" width="29.81640625" style="849" customWidth="1"/>
    <col min="13812" max="13812" width="17.1796875" style="849" customWidth="1"/>
    <col min="13813" max="13813" width="25.1796875" style="849" customWidth="1"/>
    <col min="13814" max="13814" width="20.453125" style="849" customWidth="1"/>
    <col min="13815" max="13815" width="38.1796875" style="849" customWidth="1"/>
    <col min="13816" max="13816" width="23.26953125" style="849" customWidth="1"/>
    <col min="13817" max="13817" width="18.1796875" style="849" customWidth="1"/>
    <col min="13818" max="13818" width="16.7265625" style="849" customWidth="1"/>
    <col min="13819" max="13819" width="10.81640625" style="849" customWidth="1"/>
    <col min="13820" max="13820" width="6.54296875" style="849" customWidth="1"/>
    <col min="13821" max="13821" width="6.81640625" style="849" customWidth="1"/>
    <col min="13822" max="13822" width="12.7265625" style="849" customWidth="1"/>
    <col min="13823" max="13823" width="15.1796875" style="849" customWidth="1"/>
    <col min="13824" max="13824" width="8.26953125" style="849" customWidth="1"/>
    <col min="13825" max="13825" width="10.26953125" style="849" customWidth="1"/>
    <col min="13826" max="13826" width="4.7265625" style="849" customWidth="1"/>
    <col min="13827" max="13827" width="7" style="849" customWidth="1"/>
    <col min="13828" max="13828" width="6.1796875" style="849" customWidth="1"/>
    <col min="13829" max="13829" width="7.7265625" style="849" customWidth="1"/>
    <col min="13830" max="14061" width="8.81640625" style="849"/>
    <col min="14062" max="14062" width="96" style="849" customWidth="1"/>
    <col min="14063" max="14063" width="16.26953125" style="849" customWidth="1"/>
    <col min="14064" max="14064" width="14.7265625" style="849" customWidth="1"/>
    <col min="14065" max="14065" width="19" style="849" customWidth="1"/>
    <col min="14066" max="14066" width="21.7265625" style="849" customWidth="1"/>
    <col min="14067" max="14067" width="29.81640625" style="849" customWidth="1"/>
    <col min="14068" max="14068" width="17.1796875" style="849" customWidth="1"/>
    <col min="14069" max="14069" width="25.1796875" style="849" customWidth="1"/>
    <col min="14070" max="14070" width="20.453125" style="849" customWidth="1"/>
    <col min="14071" max="14071" width="38.1796875" style="849" customWidth="1"/>
    <col min="14072" max="14072" width="23.26953125" style="849" customWidth="1"/>
    <col min="14073" max="14073" width="18.1796875" style="849" customWidth="1"/>
    <col min="14074" max="14074" width="16.7265625" style="849" customWidth="1"/>
    <col min="14075" max="14075" width="10.81640625" style="849" customWidth="1"/>
    <col min="14076" max="14076" width="6.54296875" style="849" customWidth="1"/>
    <col min="14077" max="14077" width="6.81640625" style="849" customWidth="1"/>
    <col min="14078" max="14078" width="12.7265625" style="849" customWidth="1"/>
    <col min="14079" max="14079" width="15.1796875" style="849" customWidth="1"/>
    <col min="14080" max="14080" width="8.26953125" style="849" customWidth="1"/>
    <col min="14081" max="14081" width="10.26953125" style="849" customWidth="1"/>
    <col min="14082" max="14082" width="4.7265625" style="849" customWidth="1"/>
    <col min="14083" max="14083" width="7" style="849" customWidth="1"/>
    <col min="14084" max="14084" width="6.1796875" style="849" customWidth="1"/>
    <col min="14085" max="14085" width="7.7265625" style="849" customWidth="1"/>
    <col min="14086" max="14317" width="8.81640625" style="849"/>
    <col min="14318" max="14318" width="96" style="849" customWidth="1"/>
    <col min="14319" max="14319" width="16.26953125" style="849" customWidth="1"/>
    <col min="14320" max="14320" width="14.7265625" style="849" customWidth="1"/>
    <col min="14321" max="14321" width="19" style="849" customWidth="1"/>
    <col min="14322" max="14322" width="21.7265625" style="849" customWidth="1"/>
    <col min="14323" max="14323" width="29.81640625" style="849" customWidth="1"/>
    <col min="14324" max="14324" width="17.1796875" style="849" customWidth="1"/>
    <col min="14325" max="14325" width="25.1796875" style="849" customWidth="1"/>
    <col min="14326" max="14326" width="20.453125" style="849" customWidth="1"/>
    <col min="14327" max="14327" width="38.1796875" style="849" customWidth="1"/>
    <col min="14328" max="14328" width="23.26953125" style="849" customWidth="1"/>
    <col min="14329" max="14329" width="18.1796875" style="849" customWidth="1"/>
    <col min="14330" max="14330" width="16.7265625" style="849" customWidth="1"/>
    <col min="14331" max="14331" width="10.81640625" style="849" customWidth="1"/>
    <col min="14332" max="14332" width="6.54296875" style="849" customWidth="1"/>
    <col min="14333" max="14333" width="6.81640625" style="849" customWidth="1"/>
    <col min="14334" max="14334" width="12.7265625" style="849" customWidth="1"/>
    <col min="14335" max="14335" width="15.1796875" style="849" customWidth="1"/>
    <col min="14336" max="14336" width="8.26953125" style="849" customWidth="1"/>
    <col min="14337" max="14337" width="10.26953125" style="849" customWidth="1"/>
    <col min="14338" max="14338" width="4.7265625" style="849" customWidth="1"/>
    <col min="14339" max="14339" width="7" style="849" customWidth="1"/>
    <col min="14340" max="14340" width="6.1796875" style="849" customWidth="1"/>
    <col min="14341" max="14341" width="7.7265625" style="849" customWidth="1"/>
    <col min="14342" max="14573" width="8.81640625" style="849"/>
    <col min="14574" max="14574" width="96" style="849" customWidth="1"/>
    <col min="14575" max="14575" width="16.26953125" style="849" customWidth="1"/>
    <col min="14576" max="14576" width="14.7265625" style="849" customWidth="1"/>
    <col min="14577" max="14577" width="19" style="849" customWidth="1"/>
    <col min="14578" max="14578" width="21.7265625" style="849" customWidth="1"/>
    <col min="14579" max="14579" width="29.81640625" style="849" customWidth="1"/>
    <col min="14580" max="14580" width="17.1796875" style="849" customWidth="1"/>
    <col min="14581" max="14581" width="25.1796875" style="849" customWidth="1"/>
    <col min="14582" max="14582" width="20.453125" style="849" customWidth="1"/>
    <col min="14583" max="14583" width="38.1796875" style="849" customWidth="1"/>
    <col min="14584" max="14584" width="23.26953125" style="849" customWidth="1"/>
    <col min="14585" max="14585" width="18.1796875" style="849" customWidth="1"/>
    <col min="14586" max="14586" width="16.7265625" style="849" customWidth="1"/>
    <col min="14587" max="14587" width="10.81640625" style="849" customWidth="1"/>
    <col min="14588" max="14588" width="6.54296875" style="849" customWidth="1"/>
    <col min="14589" max="14589" width="6.81640625" style="849" customWidth="1"/>
    <col min="14590" max="14590" width="12.7265625" style="849" customWidth="1"/>
    <col min="14591" max="14591" width="15.1796875" style="849" customWidth="1"/>
    <col min="14592" max="14592" width="8.26953125" style="849" customWidth="1"/>
    <col min="14593" max="14593" width="10.26953125" style="849" customWidth="1"/>
    <col min="14594" max="14594" width="4.7265625" style="849" customWidth="1"/>
    <col min="14595" max="14595" width="7" style="849" customWidth="1"/>
    <col min="14596" max="14596" width="6.1796875" style="849" customWidth="1"/>
    <col min="14597" max="14597" width="7.7265625" style="849" customWidth="1"/>
    <col min="14598" max="14829" width="8.81640625" style="849"/>
    <col min="14830" max="14830" width="96" style="849" customWidth="1"/>
    <col min="14831" max="14831" width="16.26953125" style="849" customWidth="1"/>
    <col min="14832" max="14832" width="14.7265625" style="849" customWidth="1"/>
    <col min="14833" max="14833" width="19" style="849" customWidth="1"/>
    <col min="14834" max="14834" width="21.7265625" style="849" customWidth="1"/>
    <col min="14835" max="14835" width="29.81640625" style="849" customWidth="1"/>
    <col min="14836" max="14836" width="17.1796875" style="849" customWidth="1"/>
    <col min="14837" max="14837" width="25.1796875" style="849" customWidth="1"/>
    <col min="14838" max="14838" width="20.453125" style="849" customWidth="1"/>
    <col min="14839" max="14839" width="38.1796875" style="849" customWidth="1"/>
    <col min="14840" max="14840" width="23.26953125" style="849" customWidth="1"/>
    <col min="14841" max="14841" width="18.1796875" style="849" customWidth="1"/>
    <col min="14842" max="14842" width="16.7265625" style="849" customWidth="1"/>
    <col min="14843" max="14843" width="10.81640625" style="849" customWidth="1"/>
    <col min="14844" max="14844" width="6.54296875" style="849" customWidth="1"/>
    <col min="14845" max="14845" width="6.81640625" style="849" customWidth="1"/>
    <col min="14846" max="14846" width="12.7265625" style="849" customWidth="1"/>
    <col min="14847" max="14847" width="15.1796875" style="849" customWidth="1"/>
    <col min="14848" max="14848" width="8.26953125" style="849" customWidth="1"/>
    <col min="14849" max="14849" width="10.26953125" style="849" customWidth="1"/>
    <col min="14850" max="14850" width="4.7265625" style="849" customWidth="1"/>
    <col min="14851" max="14851" width="7" style="849" customWidth="1"/>
    <col min="14852" max="14852" width="6.1796875" style="849" customWidth="1"/>
    <col min="14853" max="14853" width="7.7265625" style="849" customWidth="1"/>
    <col min="14854" max="15085" width="8.81640625" style="849"/>
    <col min="15086" max="15086" width="96" style="849" customWidth="1"/>
    <col min="15087" max="15087" width="16.26953125" style="849" customWidth="1"/>
    <col min="15088" max="15088" width="14.7265625" style="849" customWidth="1"/>
    <col min="15089" max="15089" width="19" style="849" customWidth="1"/>
    <col min="15090" max="15090" width="21.7265625" style="849" customWidth="1"/>
    <col min="15091" max="15091" width="29.81640625" style="849" customWidth="1"/>
    <col min="15092" max="15092" width="17.1796875" style="849" customWidth="1"/>
    <col min="15093" max="15093" width="25.1796875" style="849" customWidth="1"/>
    <col min="15094" max="15094" width="20.453125" style="849" customWidth="1"/>
    <col min="15095" max="15095" width="38.1796875" style="849" customWidth="1"/>
    <col min="15096" max="15096" width="23.26953125" style="849" customWidth="1"/>
    <col min="15097" max="15097" width="18.1796875" style="849" customWidth="1"/>
    <col min="15098" max="15098" width="16.7265625" style="849" customWidth="1"/>
    <col min="15099" max="15099" width="10.81640625" style="849" customWidth="1"/>
    <col min="15100" max="15100" width="6.54296875" style="849" customWidth="1"/>
    <col min="15101" max="15101" width="6.81640625" style="849" customWidth="1"/>
    <col min="15102" max="15102" width="12.7265625" style="849" customWidth="1"/>
    <col min="15103" max="15103" width="15.1796875" style="849" customWidth="1"/>
    <col min="15104" max="15104" width="8.26953125" style="849" customWidth="1"/>
    <col min="15105" max="15105" width="10.26953125" style="849" customWidth="1"/>
    <col min="15106" max="15106" width="4.7265625" style="849" customWidth="1"/>
    <col min="15107" max="15107" width="7" style="849" customWidth="1"/>
    <col min="15108" max="15108" width="6.1796875" style="849" customWidth="1"/>
    <col min="15109" max="15109" width="7.7265625" style="849" customWidth="1"/>
    <col min="15110" max="15341" width="8.81640625" style="849"/>
    <col min="15342" max="15342" width="96" style="849" customWidth="1"/>
    <col min="15343" max="15343" width="16.26953125" style="849" customWidth="1"/>
    <col min="15344" max="15344" width="14.7265625" style="849" customWidth="1"/>
    <col min="15345" max="15345" width="19" style="849" customWidth="1"/>
    <col min="15346" max="15346" width="21.7265625" style="849" customWidth="1"/>
    <col min="15347" max="15347" width="29.81640625" style="849" customWidth="1"/>
    <col min="15348" max="15348" width="17.1796875" style="849" customWidth="1"/>
    <col min="15349" max="15349" width="25.1796875" style="849" customWidth="1"/>
    <col min="15350" max="15350" width="20.453125" style="849" customWidth="1"/>
    <col min="15351" max="15351" width="38.1796875" style="849" customWidth="1"/>
    <col min="15352" max="15352" width="23.26953125" style="849" customWidth="1"/>
    <col min="15353" max="15353" width="18.1796875" style="849" customWidth="1"/>
    <col min="15354" max="15354" width="16.7265625" style="849" customWidth="1"/>
    <col min="15355" max="15355" width="10.81640625" style="849" customWidth="1"/>
    <col min="15356" max="15356" width="6.54296875" style="849" customWidth="1"/>
    <col min="15357" max="15357" width="6.81640625" style="849" customWidth="1"/>
    <col min="15358" max="15358" width="12.7265625" style="849" customWidth="1"/>
    <col min="15359" max="15359" width="15.1796875" style="849" customWidth="1"/>
    <col min="15360" max="15360" width="8.26953125" style="849" customWidth="1"/>
    <col min="15361" max="15361" width="10.26953125" style="849" customWidth="1"/>
    <col min="15362" max="15362" width="4.7265625" style="849" customWidth="1"/>
    <col min="15363" max="15363" width="7" style="849" customWidth="1"/>
    <col min="15364" max="15364" width="6.1796875" style="849" customWidth="1"/>
    <col min="15365" max="15365" width="7.7265625" style="849" customWidth="1"/>
    <col min="15366" max="15597" width="8.81640625" style="849"/>
    <col min="15598" max="15598" width="96" style="849" customWidth="1"/>
    <col min="15599" max="15599" width="16.26953125" style="849" customWidth="1"/>
    <col min="15600" max="15600" width="14.7265625" style="849" customWidth="1"/>
    <col min="15601" max="15601" width="19" style="849" customWidth="1"/>
    <col min="15602" max="15602" width="21.7265625" style="849" customWidth="1"/>
    <col min="15603" max="15603" width="29.81640625" style="849" customWidth="1"/>
    <col min="15604" max="15604" width="17.1796875" style="849" customWidth="1"/>
    <col min="15605" max="15605" width="25.1796875" style="849" customWidth="1"/>
    <col min="15606" max="15606" width="20.453125" style="849" customWidth="1"/>
    <col min="15607" max="15607" width="38.1796875" style="849" customWidth="1"/>
    <col min="15608" max="15608" width="23.26953125" style="849" customWidth="1"/>
    <col min="15609" max="15609" width="18.1796875" style="849" customWidth="1"/>
    <col min="15610" max="15610" width="16.7265625" style="849" customWidth="1"/>
    <col min="15611" max="15611" width="10.81640625" style="849" customWidth="1"/>
    <col min="15612" max="15612" width="6.54296875" style="849" customWidth="1"/>
    <col min="15613" max="15613" width="6.81640625" style="849" customWidth="1"/>
    <col min="15614" max="15614" width="12.7265625" style="849" customWidth="1"/>
    <col min="15615" max="15615" width="15.1796875" style="849" customWidth="1"/>
    <col min="15616" max="15616" width="8.26953125" style="849" customWidth="1"/>
    <col min="15617" max="15617" width="10.26953125" style="849" customWidth="1"/>
    <col min="15618" max="15618" width="4.7265625" style="849" customWidth="1"/>
    <col min="15619" max="15619" width="7" style="849" customWidth="1"/>
    <col min="15620" max="15620" width="6.1796875" style="849" customWidth="1"/>
    <col min="15621" max="15621" width="7.7265625" style="849" customWidth="1"/>
    <col min="15622" max="15853" width="8.81640625" style="849"/>
    <col min="15854" max="15854" width="96" style="849" customWidth="1"/>
    <col min="15855" max="15855" width="16.26953125" style="849" customWidth="1"/>
    <col min="15856" max="15856" width="14.7265625" style="849" customWidth="1"/>
    <col min="15857" max="15857" width="19" style="849" customWidth="1"/>
    <col min="15858" max="15858" width="21.7265625" style="849" customWidth="1"/>
    <col min="15859" max="15859" width="29.81640625" style="849" customWidth="1"/>
    <col min="15860" max="15860" width="17.1796875" style="849" customWidth="1"/>
    <col min="15861" max="15861" width="25.1796875" style="849" customWidth="1"/>
    <col min="15862" max="15862" width="20.453125" style="849" customWidth="1"/>
    <col min="15863" max="15863" width="38.1796875" style="849" customWidth="1"/>
    <col min="15864" max="15864" width="23.26953125" style="849" customWidth="1"/>
    <col min="15865" max="15865" width="18.1796875" style="849" customWidth="1"/>
    <col min="15866" max="15866" width="16.7265625" style="849" customWidth="1"/>
    <col min="15867" max="15867" width="10.81640625" style="849" customWidth="1"/>
    <col min="15868" max="15868" width="6.54296875" style="849" customWidth="1"/>
    <col min="15869" max="15869" width="6.81640625" style="849" customWidth="1"/>
    <col min="15870" max="15870" width="12.7265625" style="849" customWidth="1"/>
    <col min="15871" max="15871" width="15.1796875" style="849" customWidth="1"/>
    <col min="15872" max="15872" width="8.26953125" style="849" customWidth="1"/>
    <col min="15873" max="15873" width="10.26953125" style="849" customWidth="1"/>
    <col min="15874" max="15874" width="4.7265625" style="849" customWidth="1"/>
    <col min="15875" max="15875" width="7" style="849" customWidth="1"/>
    <col min="15876" max="15876" width="6.1796875" style="849" customWidth="1"/>
    <col min="15877" max="15877" width="7.7265625" style="849" customWidth="1"/>
    <col min="15878" max="16109" width="8.81640625" style="849"/>
    <col min="16110" max="16110" width="96" style="849" customWidth="1"/>
    <col min="16111" max="16111" width="16.26953125" style="849" customWidth="1"/>
    <col min="16112" max="16112" width="14.7265625" style="849" customWidth="1"/>
    <col min="16113" max="16113" width="19" style="849" customWidth="1"/>
    <col min="16114" max="16114" width="21.7265625" style="849" customWidth="1"/>
    <col min="16115" max="16115" width="29.81640625" style="849" customWidth="1"/>
    <col min="16116" max="16116" width="17.1796875" style="849" customWidth="1"/>
    <col min="16117" max="16117" width="25.1796875" style="849" customWidth="1"/>
    <col min="16118" max="16118" width="20.453125" style="849" customWidth="1"/>
    <col min="16119" max="16119" width="38.1796875" style="849" customWidth="1"/>
    <col min="16120" max="16120" width="23.26953125" style="849" customWidth="1"/>
    <col min="16121" max="16121" width="18.1796875" style="849" customWidth="1"/>
    <col min="16122" max="16122" width="16.7265625" style="849" customWidth="1"/>
    <col min="16123" max="16123" width="10.81640625" style="849" customWidth="1"/>
    <col min="16124" max="16124" width="6.54296875" style="849" customWidth="1"/>
    <col min="16125" max="16125" width="6.81640625" style="849" customWidth="1"/>
    <col min="16126" max="16126" width="12.7265625" style="849" customWidth="1"/>
    <col min="16127" max="16127" width="15.1796875" style="849" customWidth="1"/>
    <col min="16128" max="16128" width="8.26953125" style="849" customWidth="1"/>
    <col min="16129" max="16129" width="10.26953125" style="849" customWidth="1"/>
    <col min="16130" max="16130" width="4.7265625" style="849" customWidth="1"/>
    <col min="16131" max="16131" width="7" style="849" customWidth="1"/>
    <col min="16132" max="16132" width="6.1796875" style="849" customWidth="1"/>
    <col min="16133" max="16133" width="7.7265625" style="849" customWidth="1"/>
    <col min="16134" max="16384" width="8.81640625" style="849"/>
  </cols>
  <sheetData>
    <row r="1" spans="1:58" s="1162" customFormat="1" ht="36.75" customHeight="1" x14ac:dyDescent="0.35">
      <c r="A1" s="1161" t="s">
        <v>1105</v>
      </c>
      <c r="B1" s="744"/>
      <c r="C1" s="744"/>
      <c r="D1" s="744"/>
      <c r="E1" s="744"/>
      <c r="F1" s="744"/>
      <c r="G1" s="744"/>
      <c r="H1" s="744"/>
      <c r="I1" s="744"/>
      <c r="J1" s="744"/>
    </row>
    <row r="2" spans="1:58" s="1162" customFormat="1" ht="4.1500000000000004" customHeight="1" x14ac:dyDescent="0.35">
      <c r="A2" s="398"/>
      <c r="B2" s="850"/>
      <c r="C2" s="399"/>
      <c r="D2" s="399"/>
      <c r="E2" s="399"/>
      <c r="F2" s="399"/>
      <c r="G2" s="744"/>
      <c r="H2" s="399"/>
      <c r="I2" s="399"/>
      <c r="J2" s="399"/>
    </row>
    <row r="3" spans="1:58" s="1162" customFormat="1" ht="4.1500000000000004" customHeight="1" x14ac:dyDescent="0.35">
      <c r="A3" s="1726" t="s">
        <v>1378</v>
      </c>
      <c r="B3" s="1725"/>
      <c r="C3" s="1725"/>
      <c r="D3" s="1725"/>
      <c r="E3" s="1725"/>
      <c r="F3" s="1725"/>
      <c r="G3" s="1725"/>
      <c r="H3" s="1725"/>
      <c r="I3" s="1725"/>
      <c r="J3" s="1725"/>
    </row>
    <row r="4" spans="1:58" s="1162" customFormat="1" x14ac:dyDescent="0.35">
      <c r="A4" s="1726" t="s">
        <v>1379</v>
      </c>
      <c r="B4" s="1725"/>
      <c r="C4" s="1725"/>
      <c r="D4" s="1725"/>
      <c r="E4" s="1725"/>
      <c r="F4" s="1725"/>
      <c r="G4" s="1725"/>
      <c r="H4" s="1725"/>
      <c r="I4" s="1725"/>
      <c r="J4" s="1725"/>
    </row>
    <row r="5" spans="1:58" s="1162" customFormat="1" ht="4.1500000000000004" customHeight="1" x14ac:dyDescent="0.35">
      <c r="A5" s="1726" t="s">
        <v>1380</v>
      </c>
      <c r="B5" s="1725"/>
      <c r="C5" s="1725"/>
      <c r="D5" s="1725"/>
      <c r="E5" s="1725"/>
      <c r="F5" s="1725"/>
      <c r="G5" s="1725"/>
      <c r="H5" s="1725"/>
      <c r="I5" s="1725"/>
      <c r="J5" s="1725"/>
    </row>
    <row r="6" spans="1:58" s="1162" customFormat="1" x14ac:dyDescent="0.35">
      <c r="A6" s="1724"/>
      <c r="B6" s="1725"/>
      <c r="C6" s="1725"/>
      <c r="D6" s="1725"/>
      <c r="E6" s="1725"/>
      <c r="F6" s="1725"/>
      <c r="G6" s="1725"/>
      <c r="H6" s="1725"/>
      <c r="I6" s="1725"/>
      <c r="J6" s="1725"/>
    </row>
    <row r="7" spans="1:58" s="1162" customFormat="1" x14ac:dyDescent="0.35">
      <c r="A7" s="1724" t="s">
        <v>1524</v>
      </c>
      <c r="B7" s="1725"/>
      <c r="C7" s="1725"/>
      <c r="D7" s="1725"/>
      <c r="E7" s="1725"/>
      <c r="F7" s="1725"/>
      <c r="G7" s="1725"/>
      <c r="H7" s="1725"/>
      <c r="I7" s="1725"/>
      <c r="J7" s="1725"/>
    </row>
    <row r="8" spans="1:58" s="1162" customFormat="1" x14ac:dyDescent="0.35">
      <c r="A8" s="791" t="s">
        <v>1355</v>
      </c>
      <c r="B8" s="851"/>
      <c r="C8" s="749"/>
      <c r="D8" s="852"/>
      <c r="E8" s="749"/>
      <c r="F8" s="749"/>
      <c r="G8" s="749"/>
      <c r="H8" s="853"/>
      <c r="I8" s="853"/>
      <c r="J8" s="853"/>
    </row>
    <row r="9" spans="1:58" ht="17.5" customHeight="1" thickBot="1" x14ac:dyDescent="0.4">
      <c r="A9" s="854" t="s">
        <v>1112</v>
      </c>
      <c r="B9" s="855" t="s">
        <v>1201</v>
      </c>
      <c r="C9" s="856" t="s">
        <v>1114</v>
      </c>
      <c r="D9" s="857" t="s">
        <v>1115</v>
      </c>
      <c r="E9" s="857" t="s">
        <v>1116</v>
      </c>
      <c r="F9" s="858" t="s">
        <v>1117</v>
      </c>
      <c r="G9" s="1163" t="s">
        <v>1118</v>
      </c>
      <c r="H9" s="859" t="s">
        <v>1383</v>
      </c>
      <c r="I9" s="859" t="s">
        <v>1384</v>
      </c>
      <c r="J9" s="860" t="s">
        <v>1385</v>
      </c>
      <c r="K9" s="1660">
        <v>43118</v>
      </c>
      <c r="L9" s="1709"/>
      <c r="M9" s="1709"/>
      <c r="N9" s="1709"/>
      <c r="O9" s="1707">
        <v>43132</v>
      </c>
      <c r="P9" s="1708"/>
      <c r="Q9" s="1708"/>
      <c r="R9" s="1708"/>
      <c r="S9" s="1660">
        <v>43160</v>
      </c>
      <c r="T9" s="1709"/>
      <c r="U9" s="1709"/>
      <c r="V9" s="1709"/>
      <c r="W9" s="1707">
        <v>43191</v>
      </c>
      <c r="X9" s="1708"/>
      <c r="Y9" s="1708"/>
      <c r="Z9" s="1708"/>
      <c r="AA9" s="1660">
        <v>43221</v>
      </c>
      <c r="AB9" s="1709"/>
      <c r="AC9" s="1709"/>
      <c r="AD9" s="1709"/>
      <c r="AE9" s="1707">
        <v>43252</v>
      </c>
      <c r="AF9" s="1708"/>
      <c r="AG9" s="1708"/>
      <c r="AH9" s="1708"/>
      <c r="AI9" s="1660">
        <v>43282</v>
      </c>
      <c r="AJ9" s="1709"/>
      <c r="AK9" s="1709"/>
      <c r="AL9" s="1709"/>
      <c r="AM9" s="1707">
        <v>43313</v>
      </c>
      <c r="AN9" s="1708"/>
      <c r="AO9" s="1708"/>
      <c r="AP9" s="1708"/>
      <c r="AQ9" s="1660">
        <v>43344</v>
      </c>
      <c r="AR9" s="1709"/>
      <c r="AS9" s="1709"/>
      <c r="AT9" s="1709"/>
      <c r="AU9" s="1707">
        <v>43374</v>
      </c>
      <c r="AV9" s="1708"/>
      <c r="AW9" s="1708"/>
      <c r="AX9" s="1708"/>
      <c r="AY9" s="1660">
        <v>43405</v>
      </c>
      <c r="AZ9" s="1709"/>
      <c r="BA9" s="1709"/>
      <c r="BB9" s="1709"/>
      <c r="BC9" s="1707">
        <v>43435</v>
      </c>
      <c r="BD9" s="1708"/>
      <c r="BE9" s="1708"/>
      <c r="BF9" s="1708"/>
    </row>
    <row r="10" spans="1:58" ht="18" customHeight="1" x14ac:dyDescent="0.35">
      <c r="A10" s="866" t="s">
        <v>1122</v>
      </c>
      <c r="B10" s="861"/>
      <c r="C10" s="862"/>
      <c r="D10" s="863"/>
      <c r="E10" s="862"/>
      <c r="F10" s="863"/>
      <c r="G10" s="862"/>
      <c r="H10" s="864"/>
      <c r="I10" s="864"/>
      <c r="J10" s="864"/>
      <c r="K10" s="1164" t="s">
        <v>1123</v>
      </c>
      <c r="L10" s="1164" t="s">
        <v>1124</v>
      </c>
      <c r="M10" s="1164" t="s">
        <v>1125</v>
      </c>
      <c r="N10" s="1164" t="s">
        <v>1126</v>
      </c>
      <c r="O10" s="1164" t="s">
        <v>1127</v>
      </c>
      <c r="P10" s="1164" t="s">
        <v>1128</v>
      </c>
      <c r="Q10" s="1164" t="s">
        <v>1125</v>
      </c>
      <c r="R10" s="1164" t="s">
        <v>1126</v>
      </c>
      <c r="S10" s="1164" t="s">
        <v>1123</v>
      </c>
      <c r="T10" s="1164" t="s">
        <v>1128</v>
      </c>
      <c r="U10" s="1164" t="s">
        <v>1125</v>
      </c>
      <c r="V10" s="1164" t="s">
        <v>1126</v>
      </c>
      <c r="W10" s="1164" t="s">
        <v>1123</v>
      </c>
      <c r="X10" s="1164" t="s">
        <v>1128</v>
      </c>
      <c r="Y10" s="1164" t="s">
        <v>1125</v>
      </c>
      <c r="Z10" s="1164" t="s">
        <v>1126</v>
      </c>
      <c r="AA10" s="1164" t="s">
        <v>1123</v>
      </c>
      <c r="AB10" s="1164" t="s">
        <v>1124</v>
      </c>
      <c r="AC10" s="1164" t="s">
        <v>1125</v>
      </c>
      <c r="AD10" s="1164" t="s">
        <v>1126</v>
      </c>
      <c r="AE10" s="1164" t="s">
        <v>1127</v>
      </c>
      <c r="AF10" s="1164" t="s">
        <v>1128</v>
      </c>
      <c r="AG10" s="1164" t="s">
        <v>1125</v>
      </c>
      <c r="AH10" s="1164" t="s">
        <v>1126</v>
      </c>
      <c r="AI10" s="1164" t="s">
        <v>1123</v>
      </c>
      <c r="AJ10" s="1164" t="s">
        <v>1128</v>
      </c>
      <c r="AK10" s="1164" t="s">
        <v>1125</v>
      </c>
      <c r="AL10" s="1164" t="s">
        <v>1126</v>
      </c>
      <c r="AM10" s="1164" t="s">
        <v>1123</v>
      </c>
      <c r="AN10" s="1164" t="s">
        <v>1128</v>
      </c>
      <c r="AO10" s="1164" t="s">
        <v>1125</v>
      </c>
      <c r="AP10" s="1164" t="s">
        <v>1126</v>
      </c>
      <c r="AQ10" s="1164" t="s">
        <v>1123</v>
      </c>
      <c r="AR10" s="1164" t="s">
        <v>1124</v>
      </c>
      <c r="AS10" s="1164" t="s">
        <v>1125</v>
      </c>
      <c r="AT10" s="1164" t="s">
        <v>1126</v>
      </c>
      <c r="AU10" s="1164" t="s">
        <v>1127</v>
      </c>
      <c r="AV10" s="1164" t="s">
        <v>1128</v>
      </c>
      <c r="AW10" s="1164" t="s">
        <v>1125</v>
      </c>
      <c r="AX10" s="1164" t="s">
        <v>1126</v>
      </c>
      <c r="AY10" s="1164" t="s">
        <v>1123</v>
      </c>
      <c r="AZ10" s="1164" t="s">
        <v>1128</v>
      </c>
      <c r="BA10" s="1164" t="s">
        <v>1125</v>
      </c>
      <c r="BB10" s="1164" t="s">
        <v>1126</v>
      </c>
      <c r="BC10" s="1164" t="s">
        <v>1123</v>
      </c>
      <c r="BD10" s="1164" t="s">
        <v>1128</v>
      </c>
      <c r="BE10" s="1164" t="s">
        <v>1125</v>
      </c>
      <c r="BF10" s="1164" t="s">
        <v>1126</v>
      </c>
    </row>
    <row r="11" spans="1:58" s="248" customFormat="1" ht="55.15" customHeight="1" thickBot="1" x14ac:dyDescent="0.4">
      <c r="A11" s="1721">
        <f>0.085*J181</f>
        <v>46622.5</v>
      </c>
      <c r="B11" s="1722"/>
      <c r="C11" s="1722"/>
      <c r="D11" s="1722"/>
      <c r="E11" s="1722"/>
      <c r="F11" s="1722"/>
      <c r="G11" s="1722"/>
      <c r="H11" s="1722"/>
      <c r="I11" s="1722"/>
      <c r="J11" s="172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row>
    <row r="12" spans="1:58" ht="23.25" customHeight="1" x14ac:dyDescent="0.35">
      <c r="A12" s="866" t="s">
        <v>1129</v>
      </c>
      <c r="B12" s="861"/>
      <c r="C12" s="862"/>
      <c r="D12" s="863"/>
      <c r="E12" s="862"/>
      <c r="F12" s="863"/>
      <c r="G12" s="862"/>
      <c r="H12" s="867"/>
      <c r="I12" s="867"/>
      <c r="J12" s="868"/>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row>
    <row r="13" spans="1:58" s="1165" customFormat="1" ht="78.650000000000006" customHeight="1" thickBot="1" x14ac:dyDescent="0.4">
      <c r="A13" s="1788" t="s">
        <v>1525</v>
      </c>
      <c r="B13" s="1789"/>
      <c r="C13" s="1789"/>
      <c r="D13" s="1789"/>
      <c r="E13" s="1789"/>
      <c r="F13" s="1789"/>
      <c r="G13" s="1789"/>
      <c r="H13" s="1790"/>
      <c r="I13" s="1790"/>
      <c r="J13" s="1791"/>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row>
    <row r="14" spans="1:58" s="1165" customFormat="1" ht="61.9" customHeight="1" thickBot="1" x14ac:dyDescent="0.4">
      <c r="A14" s="1166" t="s">
        <v>1526</v>
      </c>
      <c r="B14" s="1166"/>
      <c r="C14" s="1166"/>
      <c r="D14" s="1166"/>
      <c r="E14" s="1166"/>
      <c r="F14" s="1166"/>
      <c r="G14" s="1166"/>
      <c r="H14" s="1167"/>
      <c r="I14" s="1168"/>
      <c r="J14" s="1169"/>
      <c r="K14" s="797"/>
      <c r="L14" s="453"/>
      <c r="M14" s="453"/>
      <c r="N14" s="453"/>
      <c r="O14" s="453"/>
      <c r="P14" s="453"/>
      <c r="Q14" s="453"/>
      <c r="R14" s="453"/>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row>
    <row r="15" spans="1:58" s="1175" customFormat="1" ht="21.75" customHeight="1" thickBot="1" x14ac:dyDescent="0.4">
      <c r="A15" s="1170" t="s">
        <v>1527</v>
      </c>
      <c r="B15" s="1171"/>
      <c r="C15" s="1171"/>
      <c r="D15" s="1171"/>
      <c r="E15" s="1171"/>
      <c r="F15" s="1171"/>
      <c r="G15" s="1171"/>
      <c r="H15" s="1172"/>
      <c r="I15" s="1173"/>
      <c r="J15" s="1174">
        <f>H15-I15</f>
        <v>0</v>
      </c>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row>
    <row r="16" spans="1:58" s="1165" customFormat="1" ht="27.75" customHeight="1" x14ac:dyDescent="0.35">
      <c r="A16" s="1176" t="s">
        <v>1528</v>
      </c>
      <c r="B16" s="1177"/>
      <c r="C16" s="1178"/>
      <c r="D16" s="1179"/>
      <c r="E16" s="1180"/>
      <c r="F16" s="1181"/>
      <c r="G16" s="1182"/>
      <c r="H16" s="1183"/>
      <c r="I16" s="1183"/>
      <c r="J16" s="1184"/>
      <c r="K16" s="425"/>
      <c r="L16" s="425"/>
      <c r="M16" s="425"/>
      <c r="N16" s="425"/>
      <c r="O16" s="425"/>
      <c r="P16" s="425"/>
      <c r="Q16" s="425"/>
      <c r="R16" s="425"/>
      <c r="S16" s="425"/>
      <c r="T16" s="425"/>
      <c r="U16" s="425"/>
      <c r="V16" s="425"/>
      <c r="W16" s="425"/>
      <c r="X16" s="454"/>
      <c r="Y16" s="454"/>
      <c r="Z16" s="454"/>
      <c r="AA16" s="454"/>
      <c r="AB16" s="454"/>
      <c r="AC16" s="454"/>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row>
    <row r="17" spans="1:16384" s="1192" customFormat="1" ht="21" customHeight="1" x14ac:dyDescent="0.35">
      <c r="A17" s="1185" t="s">
        <v>1529</v>
      </c>
      <c r="B17" s="1186"/>
      <c r="C17" s="1187"/>
      <c r="D17" s="1188"/>
      <c r="E17" s="1186"/>
      <c r="F17" s="1189"/>
      <c r="G17" s="1190"/>
      <c r="H17" s="1188"/>
      <c r="I17" s="1191"/>
      <c r="J17" s="1188">
        <v>100</v>
      </c>
      <c r="K17" s="453"/>
      <c r="L17" s="453"/>
      <c r="M17" s="453"/>
      <c r="N17" s="453"/>
      <c r="O17" s="453"/>
      <c r="P17" s="453"/>
      <c r="Q17" s="453"/>
      <c r="R17" s="453"/>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row>
    <row r="18" spans="1:16384" s="1192" customFormat="1" ht="22.5" customHeight="1" thickBot="1" x14ac:dyDescent="0.4">
      <c r="A18" s="1193" t="s">
        <v>1530</v>
      </c>
      <c r="B18" s="1186"/>
      <c r="C18" s="1187"/>
      <c r="D18" s="1194"/>
      <c r="E18" s="1195"/>
      <c r="F18" s="1196"/>
      <c r="G18" s="1197"/>
      <c r="H18" s="1194"/>
      <c r="I18" s="1198"/>
      <c r="J18" s="1194">
        <v>100</v>
      </c>
      <c r="K18" s="805"/>
      <c r="L18" s="805"/>
      <c r="M18" s="805"/>
      <c r="N18" s="805"/>
      <c r="O18" s="805"/>
      <c r="P18" s="805"/>
      <c r="Q18" s="805"/>
      <c r="R18" s="805"/>
      <c r="S18" s="1199"/>
      <c r="T18" s="1199"/>
      <c r="U18" s="1199"/>
      <c r="V18" s="1199"/>
      <c r="W18" s="1199"/>
      <c r="X18" s="1199"/>
      <c r="Y18" s="1199"/>
      <c r="Z18" s="1199"/>
      <c r="AA18" s="1199"/>
      <c r="AB18" s="1199"/>
      <c r="AC18" s="1199"/>
      <c r="AD18" s="1199"/>
      <c r="AE18" s="1199"/>
      <c r="AF18" s="1199"/>
      <c r="AG18" s="1199"/>
      <c r="AH18" s="1199"/>
      <c r="AI18" s="1199"/>
      <c r="AJ18" s="1199"/>
      <c r="AK18" s="1199"/>
      <c r="AL18" s="1199"/>
      <c r="AM18" s="1199"/>
      <c r="AN18" s="1199"/>
      <c r="AO18" s="1199"/>
      <c r="AP18" s="1199"/>
      <c r="AQ18" s="1199"/>
      <c r="AR18" s="1199"/>
      <c r="AS18" s="1199"/>
      <c r="AT18" s="1199"/>
      <c r="AU18" s="1199"/>
      <c r="AV18" s="1199"/>
      <c r="AW18" s="1199"/>
      <c r="AX18" s="1199"/>
      <c r="AY18" s="1199"/>
      <c r="AZ18" s="1199"/>
      <c r="BA18" s="1199"/>
      <c r="BB18" s="1199"/>
      <c r="BC18" s="1199"/>
      <c r="BD18" s="1199"/>
      <c r="BE18" s="1199"/>
      <c r="BF18" s="1199"/>
    </row>
    <row r="19" spans="1:16384" s="1175" customFormat="1" ht="21.75" customHeight="1" thickBot="1" x14ac:dyDescent="0.4">
      <c r="A19" s="1200" t="s">
        <v>1531</v>
      </c>
      <c r="B19" s="1201"/>
      <c r="C19" s="1201"/>
      <c r="D19" s="1201"/>
      <c r="E19" s="1201"/>
      <c r="F19" s="1201"/>
      <c r="G19" s="1201"/>
      <c r="H19" s="1202">
        <f>SUM(H17:H18)</f>
        <v>0</v>
      </c>
      <c r="I19" s="1203">
        <v>0</v>
      </c>
      <c r="J19" s="1202">
        <f>J18</f>
        <v>100</v>
      </c>
      <c r="K19" s="496"/>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5"/>
      <c r="BD19" s="425"/>
      <c r="BE19" s="425"/>
      <c r="BF19" s="425"/>
    </row>
    <row r="20" spans="1:16384" s="1165" customFormat="1" ht="76.5" customHeight="1" x14ac:dyDescent="0.35">
      <c r="A20" s="1792" t="s">
        <v>1532</v>
      </c>
      <c r="B20" s="1793"/>
      <c r="C20" s="1793"/>
      <c r="D20" s="1794"/>
      <c r="E20" s="1794"/>
      <c r="F20" s="1794"/>
      <c r="G20" s="1794"/>
      <c r="H20" s="1794"/>
      <c r="I20" s="1794"/>
      <c r="J20" s="1793"/>
      <c r="K20" s="810"/>
      <c r="L20" s="810"/>
      <c r="M20" s="810"/>
      <c r="N20" s="810"/>
      <c r="O20" s="810"/>
      <c r="P20" s="810"/>
      <c r="Q20" s="810"/>
      <c r="R20" s="810"/>
      <c r="S20" s="810"/>
      <c r="T20" s="810"/>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R20" s="810"/>
      <c r="AS20" s="810"/>
      <c r="AT20" s="810"/>
      <c r="AU20" s="810"/>
      <c r="AV20" s="810"/>
      <c r="AW20" s="810"/>
      <c r="AX20" s="810"/>
      <c r="AY20" s="810"/>
      <c r="AZ20" s="810"/>
      <c r="BA20" s="810"/>
      <c r="BB20" s="810"/>
      <c r="BC20" s="810"/>
      <c r="BD20" s="810"/>
      <c r="BE20" s="810"/>
      <c r="BF20" s="810"/>
    </row>
    <row r="21" spans="1:16384" s="1165" customFormat="1" ht="40.9" customHeight="1" x14ac:dyDescent="0.35">
      <c r="A21" s="1204" t="s">
        <v>1533</v>
      </c>
      <c r="B21" s="1205"/>
      <c r="C21" s="1205"/>
      <c r="D21" s="1205"/>
      <c r="E21" s="1205"/>
      <c r="F21" s="1205"/>
      <c r="G21" s="1205"/>
      <c r="H21" s="1205"/>
      <c r="I21" s="1205"/>
      <c r="J21" s="1194">
        <v>0</v>
      </c>
      <c r="K21" s="1206"/>
      <c r="L21" s="1206"/>
      <c r="M21" s="1206"/>
      <c r="N21" s="1206"/>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0"/>
      <c r="AY21" s="810"/>
      <c r="AZ21" s="810"/>
      <c r="BA21" s="810"/>
      <c r="BB21" s="810"/>
      <c r="BC21" s="810"/>
      <c r="BD21" s="810"/>
      <c r="BE21" s="810"/>
      <c r="BF21" s="810"/>
    </row>
    <row r="22" spans="1:16384" s="1165" customFormat="1" ht="35.5" customHeight="1" x14ac:dyDescent="0.35">
      <c r="A22" s="1204" t="s">
        <v>1534</v>
      </c>
      <c r="B22" s="1205"/>
      <c r="C22" s="1205"/>
      <c r="D22" s="1205"/>
      <c r="E22" s="1205"/>
      <c r="F22" s="1205"/>
      <c r="G22" s="1205"/>
      <c r="H22" s="1205"/>
      <c r="I22" s="1205"/>
      <c r="J22" s="1194">
        <v>10000</v>
      </c>
      <c r="K22" s="1206"/>
      <c r="L22" s="1206"/>
      <c r="M22" s="1206"/>
      <c r="N22" s="1206"/>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0"/>
      <c r="AY22" s="810"/>
      <c r="AZ22" s="810"/>
      <c r="BA22" s="810"/>
      <c r="BB22" s="810"/>
      <c r="BC22" s="810"/>
      <c r="BD22" s="810"/>
      <c r="BE22" s="810"/>
      <c r="BF22" s="810"/>
    </row>
    <row r="23" spans="1:16384" s="1165" customFormat="1" ht="24.65" customHeight="1" x14ac:dyDescent="0.35">
      <c r="A23" s="1204" t="s">
        <v>1535</v>
      </c>
      <c r="B23" s="1205"/>
      <c r="C23" s="1205"/>
      <c r="D23" s="1205"/>
      <c r="E23" s="1205"/>
      <c r="F23" s="1205"/>
      <c r="G23" s="1205"/>
      <c r="H23" s="1205"/>
      <c r="I23" s="1205"/>
      <c r="J23" s="1194">
        <v>0</v>
      </c>
      <c r="K23" s="1206"/>
      <c r="L23" s="1206"/>
      <c r="M23" s="1206"/>
      <c r="N23" s="1206"/>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N23" s="810"/>
      <c r="AO23" s="810"/>
      <c r="AP23" s="810"/>
      <c r="AQ23" s="810"/>
      <c r="AR23" s="810"/>
      <c r="AS23" s="810"/>
      <c r="AT23" s="810"/>
      <c r="AU23" s="810"/>
      <c r="AV23" s="810"/>
      <c r="AW23" s="810"/>
      <c r="AX23" s="810"/>
      <c r="AY23" s="810"/>
      <c r="AZ23" s="810"/>
      <c r="BA23" s="810"/>
      <c r="BB23" s="810"/>
      <c r="BC23" s="810"/>
      <c r="BD23" s="810"/>
      <c r="BE23" s="810"/>
      <c r="BF23" s="810"/>
    </row>
    <row r="24" spans="1:16384" s="1208" customFormat="1" ht="19.5" customHeight="1" thickBot="1" x14ac:dyDescent="0.4">
      <c r="A24" s="1204" t="s">
        <v>1536</v>
      </c>
      <c r="B24" s="1207"/>
      <c r="C24" s="1207"/>
      <c r="D24" s="1207"/>
      <c r="E24" s="1207"/>
      <c r="F24" s="1207"/>
      <c r="G24" s="1207"/>
      <c r="H24" s="1207"/>
      <c r="I24" s="1207"/>
      <c r="J24" s="1194">
        <v>2500</v>
      </c>
      <c r="K24" s="453"/>
      <c r="L24" s="453"/>
      <c r="M24" s="453"/>
      <c r="N24" s="453"/>
      <c r="O24" s="453"/>
      <c r="P24" s="453"/>
      <c r="Q24" s="453"/>
      <c r="R24" s="453"/>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row>
    <row r="25" spans="1:16384" s="1165" customFormat="1" ht="22.5" customHeight="1" thickBot="1" x14ac:dyDescent="0.4">
      <c r="A25" s="1170" t="s">
        <v>1537</v>
      </c>
      <c r="B25" s="1209"/>
      <c r="C25" s="1170"/>
      <c r="D25" s="1210"/>
      <c r="E25" s="1170"/>
      <c r="F25" s="1170"/>
      <c r="G25" s="1170"/>
      <c r="H25" s="1211">
        <f>SUM(H24:H24)</f>
        <v>0</v>
      </c>
      <c r="I25" s="1212">
        <f>SUM(I24:I24)</f>
        <v>0</v>
      </c>
      <c r="J25" s="1213">
        <f>SUM(J21:J24)</f>
        <v>12500</v>
      </c>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row>
    <row r="26" spans="1:16384" s="1214" customFormat="1" ht="57.75" customHeight="1" x14ac:dyDescent="0.35">
      <c r="A26" s="1781" t="s">
        <v>1538</v>
      </c>
      <c r="B26" s="1782"/>
      <c r="C26" s="1782"/>
      <c r="D26" s="1782"/>
      <c r="E26" s="1782"/>
      <c r="F26" s="1782"/>
      <c r="G26" s="1782"/>
      <c r="H26" s="1782"/>
      <c r="I26" s="1782"/>
      <c r="J26" s="1782"/>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row>
    <row r="27" spans="1:16384" s="1214" customFormat="1" ht="35" x14ac:dyDescent="0.35">
      <c r="A27" s="1215" t="s">
        <v>1539</v>
      </c>
      <c r="B27" s="1216"/>
      <c r="C27" s="1216"/>
      <c r="D27" s="1216"/>
      <c r="E27" s="1216"/>
      <c r="F27" s="1216"/>
      <c r="G27" s="1216"/>
      <c r="H27" s="1216"/>
      <c r="I27" s="1216"/>
      <c r="J27" s="1216"/>
      <c r="K27" s="1217"/>
      <c r="L27" s="1217"/>
      <c r="M27" s="1217"/>
      <c r="N27" s="1217"/>
      <c r="O27" s="1217"/>
      <c r="P27" s="1217"/>
      <c r="Q27" s="1217"/>
      <c r="R27" s="1217"/>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row>
    <row r="28" spans="1:16384" s="1208" customFormat="1" ht="36.75" customHeight="1" thickBot="1" x14ac:dyDescent="0.4">
      <c r="A28" s="1215" t="s">
        <v>1540</v>
      </c>
      <c r="B28" s="1218"/>
      <c r="C28" s="1218"/>
      <c r="D28" s="1218"/>
      <c r="E28" s="1218"/>
      <c r="F28" s="1218"/>
      <c r="G28" s="1218"/>
      <c r="H28" s="1218"/>
      <c r="I28" s="1218"/>
      <c r="J28" s="1218">
        <v>8000</v>
      </c>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row>
    <row r="29" spans="1:16384" s="1214" customFormat="1" ht="28.5" customHeight="1" thickBot="1" x14ac:dyDescent="0.4">
      <c r="A29" s="1170" t="s">
        <v>1541</v>
      </c>
      <c r="B29" s="1170"/>
      <c r="C29" s="1170"/>
      <c r="D29" s="1170"/>
      <c r="E29" s="1170"/>
      <c r="F29" s="1170"/>
      <c r="G29" s="1170"/>
      <c r="H29" s="1211">
        <f>SUM(H28:H28)</f>
        <v>0</v>
      </c>
      <c r="I29" s="1212">
        <v>0</v>
      </c>
      <c r="J29" s="1213">
        <f>SUM(J27:J28)</f>
        <v>8000</v>
      </c>
      <c r="K29" s="1219"/>
      <c r="L29" s="1219"/>
      <c r="M29" s="1219"/>
      <c r="N29" s="1219"/>
      <c r="O29" s="1219"/>
      <c r="P29" s="1219"/>
      <c r="Q29" s="1219"/>
      <c r="R29" s="1219"/>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row>
    <row r="30" spans="1:16384" s="1214" customFormat="1" ht="49.9" customHeight="1" x14ac:dyDescent="0.35">
      <c r="A30" s="1781" t="s">
        <v>1542</v>
      </c>
      <c r="B30" s="1782"/>
      <c r="C30" s="1782"/>
      <c r="D30" s="1782"/>
      <c r="E30" s="1782"/>
      <c r="F30" s="1782"/>
      <c r="G30" s="1782"/>
      <c r="H30" s="1782"/>
      <c r="I30" s="1782"/>
      <c r="J30" s="1782"/>
      <c r="K30" s="1781"/>
      <c r="L30" s="1782"/>
      <c r="M30" s="1782"/>
      <c r="N30" s="1782"/>
      <c r="O30" s="1782"/>
      <c r="P30" s="1782"/>
      <c r="Q30" s="1782"/>
      <c r="R30" s="1782"/>
      <c r="S30" s="1782"/>
      <c r="T30" s="1782"/>
      <c r="U30" s="1781"/>
      <c r="V30" s="1782"/>
      <c r="W30" s="1782"/>
      <c r="X30" s="1782"/>
      <c r="Y30" s="1782"/>
      <c r="Z30" s="1782"/>
      <c r="AA30" s="1782"/>
      <c r="AB30" s="1782"/>
      <c r="AC30" s="1782"/>
      <c r="AD30" s="1782"/>
      <c r="AE30" s="1781"/>
      <c r="AF30" s="1782"/>
      <c r="AG30" s="1782"/>
      <c r="AH30" s="1782"/>
      <c r="AI30" s="1782"/>
      <c r="AJ30" s="1782"/>
      <c r="AK30" s="1782"/>
      <c r="AL30" s="1782"/>
      <c r="AM30" s="1782"/>
      <c r="AN30" s="1782"/>
      <c r="AO30" s="1781"/>
      <c r="AP30" s="1782"/>
      <c r="AQ30" s="1782"/>
      <c r="AR30" s="1782"/>
      <c r="AS30" s="1782"/>
      <c r="AT30" s="1782"/>
      <c r="AU30" s="1782"/>
      <c r="AV30" s="1782"/>
      <c r="AW30" s="1782"/>
      <c r="AX30" s="1782"/>
      <c r="AY30" s="1781"/>
      <c r="AZ30" s="1782"/>
      <c r="BA30" s="1782"/>
      <c r="BB30" s="1782"/>
      <c r="BC30" s="1782"/>
      <c r="BD30" s="1782"/>
      <c r="BE30" s="1782"/>
      <c r="BF30" s="1782"/>
      <c r="BG30" s="1782"/>
      <c r="BH30" s="1782"/>
      <c r="BI30" s="1781"/>
      <c r="BJ30" s="1782"/>
      <c r="BK30" s="1782"/>
      <c r="BL30" s="1782"/>
      <c r="BM30" s="1782"/>
      <c r="BN30" s="1782"/>
      <c r="BO30" s="1782"/>
      <c r="BP30" s="1782"/>
      <c r="BQ30" s="1782"/>
      <c r="BR30" s="1782"/>
      <c r="BS30" s="1781"/>
      <c r="BT30" s="1782"/>
      <c r="BU30" s="1782"/>
      <c r="BV30" s="1782"/>
      <c r="BW30" s="1782"/>
      <c r="BX30" s="1782"/>
      <c r="BY30" s="1782"/>
      <c r="BZ30" s="1782"/>
      <c r="CA30" s="1782"/>
      <c r="CB30" s="1782"/>
      <c r="CC30" s="1781"/>
      <c r="CD30" s="1782"/>
      <c r="CE30" s="1782"/>
      <c r="CF30" s="1782"/>
      <c r="CG30" s="1782"/>
      <c r="CH30" s="1782"/>
      <c r="CI30" s="1782"/>
      <c r="CJ30" s="1782"/>
      <c r="CK30" s="1782"/>
      <c r="CL30" s="1782"/>
      <c r="CM30" s="1781"/>
      <c r="CN30" s="1782"/>
      <c r="CO30" s="1782"/>
      <c r="CP30" s="1782"/>
      <c r="CQ30" s="1782"/>
      <c r="CR30" s="1782"/>
      <c r="CS30" s="1782"/>
      <c r="CT30" s="1782"/>
      <c r="CU30" s="1782"/>
      <c r="CV30" s="1782"/>
      <c r="CW30" s="1781"/>
      <c r="CX30" s="1782"/>
      <c r="CY30" s="1782"/>
      <c r="CZ30" s="1782"/>
      <c r="DA30" s="1782"/>
      <c r="DB30" s="1782"/>
      <c r="DC30" s="1782"/>
      <c r="DD30" s="1782"/>
      <c r="DE30" s="1782"/>
      <c r="DF30" s="1782"/>
      <c r="DG30" s="1781"/>
      <c r="DH30" s="1782"/>
      <c r="DI30" s="1782"/>
      <c r="DJ30" s="1782"/>
      <c r="DK30" s="1782"/>
      <c r="DL30" s="1782"/>
      <c r="DM30" s="1782"/>
      <c r="DN30" s="1782"/>
      <c r="DO30" s="1782"/>
      <c r="DP30" s="1782"/>
      <c r="DQ30" s="1781"/>
      <c r="DR30" s="1782"/>
      <c r="DS30" s="1782"/>
      <c r="DT30" s="1782"/>
      <c r="DU30" s="1782"/>
      <c r="DV30" s="1782"/>
      <c r="DW30" s="1782"/>
      <c r="DX30" s="1782"/>
      <c r="DY30" s="1782"/>
      <c r="DZ30" s="1782"/>
      <c r="EA30" s="1781"/>
      <c r="EB30" s="1782"/>
      <c r="EC30" s="1782"/>
      <c r="ED30" s="1782"/>
      <c r="EE30" s="1782"/>
      <c r="EF30" s="1782"/>
      <c r="EG30" s="1782"/>
      <c r="EH30" s="1782"/>
      <c r="EI30" s="1782"/>
      <c r="EJ30" s="1782"/>
      <c r="EK30" s="1781"/>
      <c r="EL30" s="1782"/>
      <c r="EM30" s="1782"/>
      <c r="EN30" s="1782"/>
      <c r="EO30" s="1782"/>
      <c r="EP30" s="1782"/>
      <c r="EQ30" s="1782"/>
      <c r="ER30" s="1782"/>
      <c r="ES30" s="1782"/>
      <c r="ET30" s="1782"/>
      <c r="EU30" s="1781"/>
      <c r="EV30" s="1782"/>
      <c r="EW30" s="1782"/>
      <c r="EX30" s="1782"/>
      <c r="EY30" s="1782"/>
      <c r="EZ30" s="1782"/>
      <c r="FA30" s="1782"/>
      <c r="FB30" s="1782"/>
      <c r="FC30" s="1782"/>
      <c r="FD30" s="1782"/>
      <c r="FE30" s="1781"/>
      <c r="FF30" s="1782"/>
      <c r="FG30" s="1782"/>
      <c r="FH30" s="1782"/>
      <c r="FI30" s="1782"/>
      <c r="FJ30" s="1782"/>
      <c r="FK30" s="1782"/>
      <c r="FL30" s="1782"/>
      <c r="FM30" s="1782"/>
      <c r="FN30" s="1782"/>
      <c r="FO30" s="1781"/>
      <c r="FP30" s="1782"/>
      <c r="FQ30" s="1782"/>
      <c r="FR30" s="1782"/>
      <c r="FS30" s="1782"/>
      <c r="FT30" s="1782"/>
      <c r="FU30" s="1782"/>
      <c r="FV30" s="1782"/>
      <c r="FW30" s="1782"/>
      <c r="FX30" s="1782"/>
      <c r="FY30" s="1781"/>
      <c r="FZ30" s="1782"/>
      <c r="GA30" s="1782"/>
      <c r="GB30" s="1782"/>
      <c r="GC30" s="1782"/>
      <c r="GD30" s="1782"/>
      <c r="GE30" s="1782"/>
      <c r="GF30" s="1782"/>
      <c r="GG30" s="1782"/>
      <c r="GH30" s="1782"/>
      <c r="GI30" s="1781"/>
      <c r="GJ30" s="1782"/>
      <c r="GK30" s="1782"/>
      <c r="GL30" s="1782"/>
      <c r="GM30" s="1782"/>
      <c r="GN30" s="1782"/>
      <c r="GO30" s="1782"/>
      <c r="GP30" s="1782"/>
      <c r="GQ30" s="1782"/>
      <c r="GR30" s="1782"/>
      <c r="GS30" s="1781"/>
      <c r="GT30" s="1782"/>
      <c r="GU30" s="1782"/>
      <c r="GV30" s="1782"/>
      <c r="GW30" s="1782"/>
      <c r="GX30" s="1782"/>
      <c r="GY30" s="1782"/>
      <c r="GZ30" s="1782"/>
      <c r="HA30" s="1782"/>
      <c r="HB30" s="1782"/>
      <c r="HC30" s="1781"/>
      <c r="HD30" s="1782"/>
      <c r="HE30" s="1782"/>
      <c r="HF30" s="1782"/>
      <c r="HG30" s="1782"/>
      <c r="HH30" s="1782"/>
      <c r="HI30" s="1782"/>
      <c r="HJ30" s="1782"/>
      <c r="HK30" s="1782"/>
      <c r="HL30" s="1782"/>
      <c r="HM30" s="1781"/>
      <c r="HN30" s="1782"/>
      <c r="HO30" s="1782"/>
      <c r="HP30" s="1782"/>
      <c r="HQ30" s="1782"/>
      <c r="HR30" s="1782"/>
      <c r="HS30" s="1782"/>
      <c r="HT30" s="1782"/>
      <c r="HU30" s="1782"/>
      <c r="HV30" s="1782"/>
      <c r="HW30" s="1781"/>
      <c r="HX30" s="1782"/>
      <c r="HY30" s="1782"/>
      <c r="HZ30" s="1782"/>
      <c r="IA30" s="1782"/>
      <c r="IB30" s="1782"/>
      <c r="IC30" s="1782"/>
      <c r="ID30" s="1782"/>
      <c r="IE30" s="1782"/>
      <c r="IF30" s="1782"/>
      <c r="IG30" s="1781"/>
      <c r="IH30" s="1782"/>
      <c r="II30" s="1782"/>
      <c r="IJ30" s="1782"/>
      <c r="IK30" s="1782"/>
      <c r="IL30" s="1782"/>
      <c r="IM30" s="1782"/>
      <c r="IN30" s="1782"/>
      <c r="IO30" s="1782"/>
      <c r="IP30" s="1782"/>
      <c r="IQ30" s="1781"/>
      <c r="IR30" s="1782"/>
      <c r="IS30" s="1782"/>
      <c r="IT30" s="1782"/>
      <c r="IU30" s="1782"/>
      <c r="IV30" s="1782"/>
      <c r="IW30" s="1782"/>
      <c r="IX30" s="1782"/>
      <c r="IY30" s="1782"/>
      <c r="IZ30" s="1782"/>
      <c r="JA30" s="1781"/>
      <c r="JB30" s="1782"/>
      <c r="JC30" s="1782"/>
      <c r="JD30" s="1782"/>
      <c r="JE30" s="1782"/>
      <c r="JF30" s="1782"/>
      <c r="JG30" s="1782"/>
      <c r="JH30" s="1782"/>
      <c r="JI30" s="1782"/>
      <c r="JJ30" s="1782"/>
      <c r="JK30" s="1781"/>
      <c r="JL30" s="1782"/>
      <c r="JM30" s="1782"/>
      <c r="JN30" s="1782"/>
      <c r="JO30" s="1782"/>
      <c r="JP30" s="1782"/>
      <c r="JQ30" s="1782"/>
      <c r="JR30" s="1782"/>
      <c r="JS30" s="1782"/>
      <c r="JT30" s="1782"/>
      <c r="JU30" s="1781"/>
      <c r="JV30" s="1782"/>
      <c r="JW30" s="1782"/>
      <c r="JX30" s="1782"/>
      <c r="JY30" s="1782"/>
      <c r="JZ30" s="1782"/>
      <c r="KA30" s="1782"/>
      <c r="KB30" s="1782"/>
      <c r="KC30" s="1782"/>
      <c r="KD30" s="1782"/>
      <c r="KE30" s="1781"/>
      <c r="KF30" s="1782"/>
      <c r="KG30" s="1782"/>
      <c r="KH30" s="1782"/>
      <c r="KI30" s="1782"/>
      <c r="KJ30" s="1782"/>
      <c r="KK30" s="1782"/>
      <c r="KL30" s="1782"/>
      <c r="KM30" s="1782"/>
      <c r="KN30" s="1782"/>
      <c r="KO30" s="1781"/>
      <c r="KP30" s="1782"/>
      <c r="KQ30" s="1782"/>
      <c r="KR30" s="1782"/>
      <c r="KS30" s="1782"/>
      <c r="KT30" s="1782"/>
      <c r="KU30" s="1782"/>
      <c r="KV30" s="1782"/>
      <c r="KW30" s="1782"/>
      <c r="KX30" s="1782"/>
      <c r="KY30" s="1781"/>
      <c r="KZ30" s="1782"/>
      <c r="LA30" s="1782"/>
      <c r="LB30" s="1782"/>
      <c r="LC30" s="1782"/>
      <c r="LD30" s="1782"/>
      <c r="LE30" s="1782"/>
      <c r="LF30" s="1782"/>
      <c r="LG30" s="1782"/>
      <c r="LH30" s="1782"/>
      <c r="LI30" s="1781"/>
      <c r="LJ30" s="1782"/>
      <c r="LK30" s="1782"/>
      <c r="LL30" s="1782"/>
      <c r="LM30" s="1782"/>
      <c r="LN30" s="1782"/>
      <c r="LO30" s="1782"/>
      <c r="LP30" s="1782"/>
      <c r="LQ30" s="1782"/>
      <c r="LR30" s="1782"/>
      <c r="LS30" s="1781"/>
      <c r="LT30" s="1782"/>
      <c r="LU30" s="1782"/>
      <c r="LV30" s="1782"/>
      <c r="LW30" s="1782"/>
      <c r="LX30" s="1782"/>
      <c r="LY30" s="1782"/>
      <c r="LZ30" s="1782"/>
      <c r="MA30" s="1782"/>
      <c r="MB30" s="1782"/>
      <c r="MC30" s="1781"/>
      <c r="MD30" s="1782"/>
      <c r="ME30" s="1782"/>
      <c r="MF30" s="1782"/>
      <c r="MG30" s="1782"/>
      <c r="MH30" s="1782"/>
      <c r="MI30" s="1782"/>
      <c r="MJ30" s="1782"/>
      <c r="MK30" s="1782"/>
      <c r="ML30" s="1782"/>
      <c r="MM30" s="1781"/>
      <c r="MN30" s="1782"/>
      <c r="MO30" s="1782"/>
      <c r="MP30" s="1782"/>
      <c r="MQ30" s="1782"/>
      <c r="MR30" s="1782"/>
      <c r="MS30" s="1782"/>
      <c r="MT30" s="1782"/>
      <c r="MU30" s="1782"/>
      <c r="MV30" s="1782"/>
      <c r="MW30" s="1781"/>
      <c r="MX30" s="1782"/>
      <c r="MY30" s="1782"/>
      <c r="MZ30" s="1782"/>
      <c r="NA30" s="1782"/>
      <c r="NB30" s="1782"/>
      <c r="NC30" s="1782"/>
      <c r="ND30" s="1782"/>
      <c r="NE30" s="1782"/>
      <c r="NF30" s="1782"/>
      <c r="NG30" s="1781"/>
      <c r="NH30" s="1782"/>
      <c r="NI30" s="1782"/>
      <c r="NJ30" s="1782"/>
      <c r="NK30" s="1782"/>
      <c r="NL30" s="1782"/>
      <c r="NM30" s="1782"/>
      <c r="NN30" s="1782"/>
      <c r="NO30" s="1782"/>
      <c r="NP30" s="1782"/>
      <c r="NQ30" s="1781"/>
      <c r="NR30" s="1782"/>
      <c r="NS30" s="1782"/>
      <c r="NT30" s="1782"/>
      <c r="NU30" s="1782"/>
      <c r="NV30" s="1782"/>
      <c r="NW30" s="1782"/>
      <c r="NX30" s="1782"/>
      <c r="NY30" s="1782"/>
      <c r="NZ30" s="1782"/>
      <c r="OA30" s="1781"/>
      <c r="OB30" s="1782"/>
      <c r="OC30" s="1782"/>
      <c r="OD30" s="1782"/>
      <c r="OE30" s="1782"/>
      <c r="OF30" s="1782"/>
      <c r="OG30" s="1782"/>
      <c r="OH30" s="1782"/>
      <c r="OI30" s="1782"/>
      <c r="OJ30" s="1782"/>
      <c r="OK30" s="1781"/>
      <c r="OL30" s="1782"/>
      <c r="OM30" s="1782"/>
      <c r="ON30" s="1782"/>
      <c r="OO30" s="1782"/>
      <c r="OP30" s="1782"/>
      <c r="OQ30" s="1782"/>
      <c r="OR30" s="1782"/>
      <c r="OS30" s="1782"/>
      <c r="OT30" s="1782"/>
      <c r="OU30" s="1781"/>
      <c r="OV30" s="1782"/>
      <c r="OW30" s="1782"/>
      <c r="OX30" s="1782"/>
      <c r="OY30" s="1782"/>
      <c r="OZ30" s="1782"/>
      <c r="PA30" s="1782"/>
      <c r="PB30" s="1782"/>
      <c r="PC30" s="1782"/>
      <c r="PD30" s="1782"/>
      <c r="PE30" s="1781"/>
      <c r="PF30" s="1782"/>
      <c r="PG30" s="1782"/>
      <c r="PH30" s="1782"/>
      <c r="PI30" s="1782"/>
      <c r="PJ30" s="1782"/>
      <c r="PK30" s="1782"/>
      <c r="PL30" s="1782"/>
      <c r="PM30" s="1782"/>
      <c r="PN30" s="1782"/>
      <c r="PO30" s="1781"/>
      <c r="PP30" s="1782"/>
      <c r="PQ30" s="1782"/>
      <c r="PR30" s="1782"/>
      <c r="PS30" s="1782"/>
      <c r="PT30" s="1782"/>
      <c r="PU30" s="1782"/>
      <c r="PV30" s="1782"/>
      <c r="PW30" s="1782"/>
      <c r="PX30" s="1782"/>
      <c r="PY30" s="1781"/>
      <c r="PZ30" s="1782"/>
      <c r="QA30" s="1782"/>
      <c r="QB30" s="1782"/>
      <c r="QC30" s="1782"/>
      <c r="QD30" s="1782"/>
      <c r="QE30" s="1782"/>
      <c r="QF30" s="1782"/>
      <c r="QG30" s="1782"/>
      <c r="QH30" s="1782"/>
      <c r="QI30" s="1781"/>
      <c r="QJ30" s="1782"/>
      <c r="QK30" s="1782"/>
      <c r="QL30" s="1782"/>
      <c r="QM30" s="1782"/>
      <c r="QN30" s="1782"/>
      <c r="QO30" s="1782"/>
      <c r="QP30" s="1782"/>
      <c r="QQ30" s="1782"/>
      <c r="QR30" s="1782"/>
      <c r="QS30" s="1781"/>
      <c r="QT30" s="1782"/>
      <c r="QU30" s="1782"/>
      <c r="QV30" s="1782"/>
      <c r="QW30" s="1782"/>
      <c r="QX30" s="1782"/>
      <c r="QY30" s="1782"/>
      <c r="QZ30" s="1782"/>
      <c r="RA30" s="1782"/>
      <c r="RB30" s="1782"/>
      <c r="RC30" s="1781"/>
      <c r="RD30" s="1782"/>
      <c r="RE30" s="1782"/>
      <c r="RF30" s="1782"/>
      <c r="RG30" s="1782"/>
      <c r="RH30" s="1782"/>
      <c r="RI30" s="1782"/>
      <c r="RJ30" s="1782"/>
      <c r="RK30" s="1782"/>
      <c r="RL30" s="1782"/>
      <c r="RM30" s="1781"/>
      <c r="RN30" s="1782"/>
      <c r="RO30" s="1782"/>
      <c r="RP30" s="1782"/>
      <c r="RQ30" s="1782"/>
      <c r="RR30" s="1782"/>
      <c r="RS30" s="1782"/>
      <c r="RT30" s="1782"/>
      <c r="RU30" s="1782"/>
      <c r="RV30" s="1782"/>
      <c r="RW30" s="1781"/>
      <c r="RX30" s="1782"/>
      <c r="RY30" s="1782"/>
      <c r="RZ30" s="1782"/>
      <c r="SA30" s="1782"/>
      <c r="SB30" s="1782"/>
      <c r="SC30" s="1782"/>
      <c r="SD30" s="1782"/>
      <c r="SE30" s="1782"/>
      <c r="SF30" s="1782"/>
      <c r="SG30" s="1781"/>
      <c r="SH30" s="1782"/>
      <c r="SI30" s="1782"/>
      <c r="SJ30" s="1782"/>
      <c r="SK30" s="1782"/>
      <c r="SL30" s="1782"/>
      <c r="SM30" s="1782"/>
      <c r="SN30" s="1782"/>
      <c r="SO30" s="1782"/>
      <c r="SP30" s="1782"/>
      <c r="SQ30" s="1781"/>
      <c r="SR30" s="1782"/>
      <c r="SS30" s="1782"/>
      <c r="ST30" s="1782"/>
      <c r="SU30" s="1782"/>
      <c r="SV30" s="1782"/>
      <c r="SW30" s="1782"/>
      <c r="SX30" s="1782"/>
      <c r="SY30" s="1782"/>
      <c r="SZ30" s="1782"/>
      <c r="TA30" s="1781"/>
      <c r="TB30" s="1782"/>
      <c r="TC30" s="1782"/>
      <c r="TD30" s="1782"/>
      <c r="TE30" s="1782"/>
      <c r="TF30" s="1782"/>
      <c r="TG30" s="1782"/>
      <c r="TH30" s="1782"/>
      <c r="TI30" s="1782"/>
      <c r="TJ30" s="1782"/>
      <c r="TK30" s="1781"/>
      <c r="TL30" s="1782"/>
      <c r="TM30" s="1782"/>
      <c r="TN30" s="1782"/>
      <c r="TO30" s="1782"/>
      <c r="TP30" s="1782"/>
      <c r="TQ30" s="1782"/>
      <c r="TR30" s="1782"/>
      <c r="TS30" s="1782"/>
      <c r="TT30" s="1782"/>
      <c r="TU30" s="1781"/>
      <c r="TV30" s="1782"/>
      <c r="TW30" s="1782"/>
      <c r="TX30" s="1782"/>
      <c r="TY30" s="1782"/>
      <c r="TZ30" s="1782"/>
      <c r="UA30" s="1782"/>
      <c r="UB30" s="1782"/>
      <c r="UC30" s="1782"/>
      <c r="UD30" s="1782"/>
      <c r="UE30" s="1781"/>
      <c r="UF30" s="1782"/>
      <c r="UG30" s="1782"/>
      <c r="UH30" s="1782"/>
      <c r="UI30" s="1782"/>
      <c r="UJ30" s="1782"/>
      <c r="UK30" s="1782"/>
      <c r="UL30" s="1782"/>
      <c r="UM30" s="1782"/>
      <c r="UN30" s="1782"/>
      <c r="UO30" s="1781"/>
      <c r="UP30" s="1782"/>
      <c r="UQ30" s="1782"/>
      <c r="UR30" s="1782"/>
      <c r="US30" s="1782"/>
      <c r="UT30" s="1782"/>
      <c r="UU30" s="1782"/>
      <c r="UV30" s="1782"/>
      <c r="UW30" s="1782"/>
      <c r="UX30" s="1782"/>
      <c r="UY30" s="1781"/>
      <c r="UZ30" s="1782"/>
      <c r="VA30" s="1782"/>
      <c r="VB30" s="1782"/>
      <c r="VC30" s="1782"/>
      <c r="VD30" s="1782"/>
      <c r="VE30" s="1782"/>
      <c r="VF30" s="1782"/>
      <c r="VG30" s="1782"/>
      <c r="VH30" s="1782"/>
      <c r="VI30" s="1781"/>
      <c r="VJ30" s="1782"/>
      <c r="VK30" s="1782"/>
      <c r="VL30" s="1782"/>
      <c r="VM30" s="1782"/>
      <c r="VN30" s="1782"/>
      <c r="VO30" s="1782"/>
      <c r="VP30" s="1782"/>
      <c r="VQ30" s="1782"/>
      <c r="VR30" s="1782"/>
      <c r="VS30" s="1781"/>
      <c r="VT30" s="1782"/>
      <c r="VU30" s="1782"/>
      <c r="VV30" s="1782"/>
      <c r="VW30" s="1782"/>
      <c r="VX30" s="1782"/>
      <c r="VY30" s="1782"/>
      <c r="VZ30" s="1782"/>
      <c r="WA30" s="1782"/>
      <c r="WB30" s="1782"/>
      <c r="WC30" s="1781"/>
      <c r="WD30" s="1782"/>
      <c r="WE30" s="1782"/>
      <c r="WF30" s="1782"/>
      <c r="WG30" s="1782"/>
      <c r="WH30" s="1782"/>
      <c r="WI30" s="1782"/>
      <c r="WJ30" s="1782"/>
      <c r="WK30" s="1782"/>
      <c r="WL30" s="1782"/>
      <c r="WM30" s="1781"/>
      <c r="WN30" s="1782"/>
      <c r="WO30" s="1782"/>
      <c r="WP30" s="1782"/>
      <c r="WQ30" s="1782"/>
      <c r="WR30" s="1782"/>
      <c r="WS30" s="1782"/>
      <c r="WT30" s="1782"/>
      <c r="WU30" s="1782"/>
      <c r="WV30" s="1782"/>
      <c r="WW30" s="1781"/>
      <c r="WX30" s="1782"/>
      <c r="WY30" s="1782"/>
      <c r="WZ30" s="1782"/>
      <c r="XA30" s="1782"/>
      <c r="XB30" s="1782"/>
      <c r="XC30" s="1782"/>
      <c r="XD30" s="1782"/>
      <c r="XE30" s="1782"/>
      <c r="XF30" s="1782"/>
      <c r="XG30" s="1781"/>
      <c r="XH30" s="1782"/>
      <c r="XI30" s="1782"/>
      <c r="XJ30" s="1782"/>
      <c r="XK30" s="1782"/>
      <c r="XL30" s="1782"/>
      <c r="XM30" s="1782"/>
      <c r="XN30" s="1782"/>
      <c r="XO30" s="1782"/>
      <c r="XP30" s="1782"/>
      <c r="XQ30" s="1781"/>
      <c r="XR30" s="1782"/>
      <c r="XS30" s="1782"/>
      <c r="XT30" s="1782"/>
      <c r="XU30" s="1782"/>
      <c r="XV30" s="1782"/>
      <c r="XW30" s="1782"/>
      <c r="XX30" s="1782"/>
      <c r="XY30" s="1782"/>
      <c r="XZ30" s="1782"/>
      <c r="YA30" s="1781"/>
      <c r="YB30" s="1782"/>
      <c r="YC30" s="1782"/>
      <c r="YD30" s="1782"/>
      <c r="YE30" s="1782"/>
      <c r="YF30" s="1782"/>
      <c r="YG30" s="1782"/>
      <c r="YH30" s="1782"/>
      <c r="YI30" s="1782"/>
      <c r="YJ30" s="1782"/>
      <c r="YK30" s="1781"/>
      <c r="YL30" s="1782"/>
      <c r="YM30" s="1782"/>
      <c r="YN30" s="1782"/>
      <c r="YO30" s="1782"/>
      <c r="YP30" s="1782"/>
      <c r="YQ30" s="1782"/>
      <c r="YR30" s="1782"/>
      <c r="YS30" s="1782"/>
      <c r="YT30" s="1782"/>
      <c r="YU30" s="1781"/>
      <c r="YV30" s="1782"/>
      <c r="YW30" s="1782"/>
      <c r="YX30" s="1782"/>
      <c r="YY30" s="1782"/>
      <c r="YZ30" s="1782"/>
      <c r="ZA30" s="1782"/>
      <c r="ZB30" s="1782"/>
      <c r="ZC30" s="1782"/>
      <c r="ZD30" s="1782"/>
      <c r="ZE30" s="1781"/>
      <c r="ZF30" s="1782"/>
      <c r="ZG30" s="1782"/>
      <c r="ZH30" s="1782"/>
      <c r="ZI30" s="1782"/>
      <c r="ZJ30" s="1782"/>
      <c r="ZK30" s="1782"/>
      <c r="ZL30" s="1782"/>
      <c r="ZM30" s="1782"/>
      <c r="ZN30" s="1782"/>
      <c r="ZO30" s="1781"/>
      <c r="ZP30" s="1782"/>
      <c r="ZQ30" s="1782"/>
      <c r="ZR30" s="1782"/>
      <c r="ZS30" s="1782"/>
      <c r="ZT30" s="1782"/>
      <c r="ZU30" s="1782"/>
      <c r="ZV30" s="1782"/>
      <c r="ZW30" s="1782"/>
      <c r="ZX30" s="1782"/>
      <c r="ZY30" s="1781"/>
      <c r="ZZ30" s="1782"/>
      <c r="AAA30" s="1782"/>
      <c r="AAB30" s="1782"/>
      <c r="AAC30" s="1782"/>
      <c r="AAD30" s="1782"/>
      <c r="AAE30" s="1782"/>
      <c r="AAF30" s="1782"/>
      <c r="AAG30" s="1782"/>
      <c r="AAH30" s="1782"/>
      <c r="AAI30" s="1781"/>
      <c r="AAJ30" s="1782"/>
      <c r="AAK30" s="1782"/>
      <c r="AAL30" s="1782"/>
      <c r="AAM30" s="1782"/>
      <c r="AAN30" s="1782"/>
      <c r="AAO30" s="1782"/>
      <c r="AAP30" s="1782"/>
      <c r="AAQ30" s="1782"/>
      <c r="AAR30" s="1782"/>
      <c r="AAS30" s="1781"/>
      <c r="AAT30" s="1782"/>
      <c r="AAU30" s="1782"/>
      <c r="AAV30" s="1782"/>
      <c r="AAW30" s="1782"/>
      <c r="AAX30" s="1782"/>
      <c r="AAY30" s="1782"/>
      <c r="AAZ30" s="1782"/>
      <c r="ABA30" s="1782"/>
      <c r="ABB30" s="1782"/>
      <c r="ABC30" s="1781"/>
      <c r="ABD30" s="1782"/>
      <c r="ABE30" s="1782"/>
      <c r="ABF30" s="1782"/>
      <c r="ABG30" s="1782"/>
      <c r="ABH30" s="1782"/>
      <c r="ABI30" s="1782"/>
      <c r="ABJ30" s="1782"/>
      <c r="ABK30" s="1782"/>
      <c r="ABL30" s="1782"/>
      <c r="ABM30" s="1781"/>
      <c r="ABN30" s="1782"/>
      <c r="ABO30" s="1782"/>
      <c r="ABP30" s="1782"/>
      <c r="ABQ30" s="1782"/>
      <c r="ABR30" s="1782"/>
      <c r="ABS30" s="1782"/>
      <c r="ABT30" s="1782"/>
      <c r="ABU30" s="1782"/>
      <c r="ABV30" s="1782"/>
      <c r="ABW30" s="1781"/>
      <c r="ABX30" s="1782"/>
      <c r="ABY30" s="1782"/>
      <c r="ABZ30" s="1782"/>
      <c r="ACA30" s="1782"/>
      <c r="ACB30" s="1782"/>
      <c r="ACC30" s="1782"/>
      <c r="ACD30" s="1782"/>
      <c r="ACE30" s="1782"/>
      <c r="ACF30" s="1782"/>
      <c r="ACG30" s="1781"/>
      <c r="ACH30" s="1782"/>
      <c r="ACI30" s="1782"/>
      <c r="ACJ30" s="1782"/>
      <c r="ACK30" s="1782"/>
      <c r="ACL30" s="1782"/>
      <c r="ACM30" s="1782"/>
      <c r="ACN30" s="1782"/>
      <c r="ACO30" s="1782"/>
      <c r="ACP30" s="1782"/>
      <c r="ACQ30" s="1781"/>
      <c r="ACR30" s="1782"/>
      <c r="ACS30" s="1782"/>
      <c r="ACT30" s="1782"/>
      <c r="ACU30" s="1782"/>
      <c r="ACV30" s="1782"/>
      <c r="ACW30" s="1782"/>
      <c r="ACX30" s="1782"/>
      <c r="ACY30" s="1782"/>
      <c r="ACZ30" s="1782"/>
      <c r="ADA30" s="1781"/>
      <c r="ADB30" s="1782"/>
      <c r="ADC30" s="1782"/>
      <c r="ADD30" s="1782"/>
      <c r="ADE30" s="1782"/>
      <c r="ADF30" s="1782"/>
      <c r="ADG30" s="1782"/>
      <c r="ADH30" s="1782"/>
      <c r="ADI30" s="1782"/>
      <c r="ADJ30" s="1782"/>
      <c r="ADK30" s="1781"/>
      <c r="ADL30" s="1782"/>
      <c r="ADM30" s="1782"/>
      <c r="ADN30" s="1782"/>
      <c r="ADO30" s="1782"/>
      <c r="ADP30" s="1782"/>
      <c r="ADQ30" s="1782"/>
      <c r="ADR30" s="1782"/>
      <c r="ADS30" s="1782"/>
      <c r="ADT30" s="1782"/>
      <c r="ADU30" s="1781"/>
      <c r="ADV30" s="1782"/>
      <c r="ADW30" s="1782"/>
      <c r="ADX30" s="1782"/>
      <c r="ADY30" s="1782"/>
      <c r="ADZ30" s="1782"/>
      <c r="AEA30" s="1782"/>
      <c r="AEB30" s="1782"/>
      <c r="AEC30" s="1782"/>
      <c r="AED30" s="1782"/>
      <c r="AEE30" s="1781"/>
      <c r="AEF30" s="1782"/>
      <c r="AEG30" s="1782"/>
      <c r="AEH30" s="1782"/>
      <c r="AEI30" s="1782"/>
      <c r="AEJ30" s="1782"/>
      <c r="AEK30" s="1782"/>
      <c r="AEL30" s="1782"/>
      <c r="AEM30" s="1782"/>
      <c r="AEN30" s="1782"/>
      <c r="AEO30" s="1781"/>
      <c r="AEP30" s="1782"/>
      <c r="AEQ30" s="1782"/>
      <c r="AER30" s="1782"/>
      <c r="AES30" s="1782"/>
      <c r="AET30" s="1782"/>
      <c r="AEU30" s="1782"/>
      <c r="AEV30" s="1782"/>
      <c r="AEW30" s="1782"/>
      <c r="AEX30" s="1782"/>
      <c r="AEY30" s="1781"/>
      <c r="AEZ30" s="1782"/>
      <c r="AFA30" s="1782"/>
      <c r="AFB30" s="1782"/>
      <c r="AFC30" s="1782"/>
      <c r="AFD30" s="1782"/>
      <c r="AFE30" s="1782"/>
      <c r="AFF30" s="1782"/>
      <c r="AFG30" s="1782"/>
      <c r="AFH30" s="1782"/>
      <c r="AFI30" s="1781"/>
      <c r="AFJ30" s="1782"/>
      <c r="AFK30" s="1782"/>
      <c r="AFL30" s="1782"/>
      <c r="AFM30" s="1782"/>
      <c r="AFN30" s="1782"/>
      <c r="AFO30" s="1782"/>
      <c r="AFP30" s="1782"/>
      <c r="AFQ30" s="1782"/>
      <c r="AFR30" s="1782"/>
      <c r="AFS30" s="1781"/>
      <c r="AFT30" s="1782"/>
      <c r="AFU30" s="1782"/>
      <c r="AFV30" s="1782"/>
      <c r="AFW30" s="1782"/>
      <c r="AFX30" s="1782"/>
      <c r="AFY30" s="1782"/>
      <c r="AFZ30" s="1782"/>
      <c r="AGA30" s="1782"/>
      <c r="AGB30" s="1782"/>
      <c r="AGC30" s="1781"/>
      <c r="AGD30" s="1782"/>
      <c r="AGE30" s="1782"/>
      <c r="AGF30" s="1782"/>
      <c r="AGG30" s="1782"/>
      <c r="AGH30" s="1782"/>
      <c r="AGI30" s="1782"/>
      <c r="AGJ30" s="1782"/>
      <c r="AGK30" s="1782"/>
      <c r="AGL30" s="1782"/>
      <c r="AGM30" s="1781"/>
      <c r="AGN30" s="1782"/>
      <c r="AGO30" s="1782"/>
      <c r="AGP30" s="1782"/>
      <c r="AGQ30" s="1782"/>
      <c r="AGR30" s="1782"/>
      <c r="AGS30" s="1782"/>
      <c r="AGT30" s="1782"/>
      <c r="AGU30" s="1782"/>
      <c r="AGV30" s="1782"/>
      <c r="AGW30" s="1781"/>
      <c r="AGX30" s="1782"/>
      <c r="AGY30" s="1782"/>
      <c r="AGZ30" s="1782"/>
      <c r="AHA30" s="1782"/>
      <c r="AHB30" s="1782"/>
      <c r="AHC30" s="1782"/>
      <c r="AHD30" s="1782"/>
      <c r="AHE30" s="1782"/>
      <c r="AHF30" s="1782"/>
      <c r="AHG30" s="1781"/>
      <c r="AHH30" s="1782"/>
      <c r="AHI30" s="1782"/>
      <c r="AHJ30" s="1782"/>
      <c r="AHK30" s="1782"/>
      <c r="AHL30" s="1782"/>
      <c r="AHM30" s="1782"/>
      <c r="AHN30" s="1782"/>
      <c r="AHO30" s="1782"/>
      <c r="AHP30" s="1782"/>
      <c r="AHQ30" s="1781"/>
      <c r="AHR30" s="1782"/>
      <c r="AHS30" s="1782"/>
      <c r="AHT30" s="1782"/>
      <c r="AHU30" s="1782"/>
      <c r="AHV30" s="1782"/>
      <c r="AHW30" s="1782"/>
      <c r="AHX30" s="1782"/>
      <c r="AHY30" s="1782"/>
      <c r="AHZ30" s="1782"/>
      <c r="AIA30" s="1781"/>
      <c r="AIB30" s="1782"/>
      <c r="AIC30" s="1782"/>
      <c r="AID30" s="1782"/>
      <c r="AIE30" s="1782"/>
      <c r="AIF30" s="1782"/>
      <c r="AIG30" s="1782"/>
      <c r="AIH30" s="1782"/>
      <c r="AII30" s="1782"/>
      <c r="AIJ30" s="1782"/>
      <c r="AIK30" s="1781"/>
      <c r="AIL30" s="1782"/>
      <c r="AIM30" s="1782"/>
      <c r="AIN30" s="1782"/>
      <c r="AIO30" s="1782"/>
      <c r="AIP30" s="1782"/>
      <c r="AIQ30" s="1782"/>
      <c r="AIR30" s="1782"/>
      <c r="AIS30" s="1782"/>
      <c r="AIT30" s="1782"/>
      <c r="AIU30" s="1781"/>
      <c r="AIV30" s="1782"/>
      <c r="AIW30" s="1782"/>
      <c r="AIX30" s="1782"/>
      <c r="AIY30" s="1782"/>
      <c r="AIZ30" s="1782"/>
      <c r="AJA30" s="1782"/>
      <c r="AJB30" s="1782"/>
      <c r="AJC30" s="1782"/>
      <c r="AJD30" s="1782"/>
      <c r="AJE30" s="1781"/>
      <c r="AJF30" s="1782"/>
      <c r="AJG30" s="1782"/>
      <c r="AJH30" s="1782"/>
      <c r="AJI30" s="1782"/>
      <c r="AJJ30" s="1782"/>
      <c r="AJK30" s="1782"/>
      <c r="AJL30" s="1782"/>
      <c r="AJM30" s="1782"/>
      <c r="AJN30" s="1782"/>
      <c r="AJO30" s="1781"/>
      <c r="AJP30" s="1782"/>
      <c r="AJQ30" s="1782"/>
      <c r="AJR30" s="1782"/>
      <c r="AJS30" s="1782"/>
      <c r="AJT30" s="1782"/>
      <c r="AJU30" s="1782"/>
      <c r="AJV30" s="1782"/>
      <c r="AJW30" s="1782"/>
      <c r="AJX30" s="1782"/>
      <c r="AJY30" s="1781"/>
      <c r="AJZ30" s="1782"/>
      <c r="AKA30" s="1782"/>
      <c r="AKB30" s="1782"/>
      <c r="AKC30" s="1782"/>
      <c r="AKD30" s="1782"/>
      <c r="AKE30" s="1782"/>
      <c r="AKF30" s="1782"/>
      <c r="AKG30" s="1782"/>
      <c r="AKH30" s="1782"/>
      <c r="AKI30" s="1781"/>
      <c r="AKJ30" s="1782"/>
      <c r="AKK30" s="1782"/>
      <c r="AKL30" s="1782"/>
      <c r="AKM30" s="1782"/>
      <c r="AKN30" s="1782"/>
      <c r="AKO30" s="1782"/>
      <c r="AKP30" s="1782"/>
      <c r="AKQ30" s="1782"/>
      <c r="AKR30" s="1782"/>
      <c r="AKS30" s="1781"/>
      <c r="AKT30" s="1782"/>
      <c r="AKU30" s="1782"/>
      <c r="AKV30" s="1782"/>
      <c r="AKW30" s="1782"/>
      <c r="AKX30" s="1782"/>
      <c r="AKY30" s="1782"/>
      <c r="AKZ30" s="1782"/>
      <c r="ALA30" s="1782"/>
      <c r="ALB30" s="1782"/>
      <c r="ALC30" s="1781"/>
      <c r="ALD30" s="1782"/>
      <c r="ALE30" s="1782"/>
      <c r="ALF30" s="1782"/>
      <c r="ALG30" s="1782"/>
      <c r="ALH30" s="1782"/>
      <c r="ALI30" s="1782"/>
      <c r="ALJ30" s="1782"/>
      <c r="ALK30" s="1782"/>
      <c r="ALL30" s="1782"/>
      <c r="ALM30" s="1781"/>
      <c r="ALN30" s="1782"/>
      <c r="ALO30" s="1782"/>
      <c r="ALP30" s="1782"/>
      <c r="ALQ30" s="1782"/>
      <c r="ALR30" s="1782"/>
      <c r="ALS30" s="1782"/>
      <c r="ALT30" s="1782"/>
      <c r="ALU30" s="1782"/>
      <c r="ALV30" s="1782"/>
      <c r="ALW30" s="1781"/>
      <c r="ALX30" s="1782"/>
      <c r="ALY30" s="1782"/>
      <c r="ALZ30" s="1782"/>
      <c r="AMA30" s="1782"/>
      <c r="AMB30" s="1782"/>
      <c r="AMC30" s="1782"/>
      <c r="AMD30" s="1782"/>
      <c r="AME30" s="1782"/>
      <c r="AMF30" s="1782"/>
      <c r="AMG30" s="1781"/>
      <c r="AMH30" s="1782"/>
      <c r="AMI30" s="1782"/>
      <c r="AMJ30" s="1782"/>
      <c r="AMK30" s="1782"/>
      <c r="AML30" s="1782"/>
      <c r="AMM30" s="1782"/>
      <c r="AMN30" s="1782"/>
      <c r="AMO30" s="1782"/>
      <c r="AMP30" s="1782"/>
      <c r="AMQ30" s="1781"/>
      <c r="AMR30" s="1782"/>
      <c r="AMS30" s="1782"/>
      <c r="AMT30" s="1782"/>
      <c r="AMU30" s="1782"/>
      <c r="AMV30" s="1782"/>
      <c r="AMW30" s="1782"/>
      <c r="AMX30" s="1782"/>
      <c r="AMY30" s="1782"/>
      <c r="AMZ30" s="1782"/>
      <c r="ANA30" s="1781"/>
      <c r="ANB30" s="1782"/>
      <c r="ANC30" s="1782"/>
      <c r="AND30" s="1782"/>
      <c r="ANE30" s="1782"/>
      <c r="ANF30" s="1782"/>
      <c r="ANG30" s="1782"/>
      <c r="ANH30" s="1782"/>
      <c r="ANI30" s="1782"/>
      <c r="ANJ30" s="1782"/>
      <c r="ANK30" s="1781"/>
      <c r="ANL30" s="1782"/>
      <c r="ANM30" s="1782"/>
      <c r="ANN30" s="1782"/>
      <c r="ANO30" s="1782"/>
      <c r="ANP30" s="1782"/>
      <c r="ANQ30" s="1782"/>
      <c r="ANR30" s="1782"/>
      <c r="ANS30" s="1782"/>
      <c r="ANT30" s="1782"/>
      <c r="ANU30" s="1781"/>
      <c r="ANV30" s="1782"/>
      <c r="ANW30" s="1782"/>
      <c r="ANX30" s="1782"/>
      <c r="ANY30" s="1782"/>
      <c r="ANZ30" s="1782"/>
      <c r="AOA30" s="1782"/>
      <c r="AOB30" s="1782"/>
      <c r="AOC30" s="1782"/>
      <c r="AOD30" s="1782"/>
      <c r="AOE30" s="1781"/>
      <c r="AOF30" s="1782"/>
      <c r="AOG30" s="1782"/>
      <c r="AOH30" s="1782"/>
      <c r="AOI30" s="1782"/>
      <c r="AOJ30" s="1782"/>
      <c r="AOK30" s="1782"/>
      <c r="AOL30" s="1782"/>
      <c r="AOM30" s="1782"/>
      <c r="AON30" s="1782"/>
      <c r="AOO30" s="1781"/>
      <c r="AOP30" s="1782"/>
      <c r="AOQ30" s="1782"/>
      <c r="AOR30" s="1782"/>
      <c r="AOS30" s="1782"/>
      <c r="AOT30" s="1782"/>
      <c r="AOU30" s="1782"/>
      <c r="AOV30" s="1782"/>
      <c r="AOW30" s="1782"/>
      <c r="AOX30" s="1782"/>
      <c r="AOY30" s="1781"/>
      <c r="AOZ30" s="1782"/>
      <c r="APA30" s="1782"/>
      <c r="APB30" s="1782"/>
      <c r="APC30" s="1782"/>
      <c r="APD30" s="1782"/>
      <c r="APE30" s="1782"/>
      <c r="APF30" s="1782"/>
      <c r="APG30" s="1782"/>
      <c r="APH30" s="1782"/>
      <c r="API30" s="1781"/>
      <c r="APJ30" s="1782"/>
      <c r="APK30" s="1782"/>
      <c r="APL30" s="1782"/>
      <c r="APM30" s="1782"/>
      <c r="APN30" s="1782"/>
      <c r="APO30" s="1782"/>
      <c r="APP30" s="1782"/>
      <c r="APQ30" s="1782"/>
      <c r="APR30" s="1782"/>
      <c r="APS30" s="1781"/>
      <c r="APT30" s="1782"/>
      <c r="APU30" s="1782"/>
      <c r="APV30" s="1782"/>
      <c r="APW30" s="1782"/>
      <c r="APX30" s="1782"/>
      <c r="APY30" s="1782"/>
      <c r="APZ30" s="1782"/>
      <c r="AQA30" s="1782"/>
      <c r="AQB30" s="1782"/>
      <c r="AQC30" s="1781"/>
      <c r="AQD30" s="1782"/>
      <c r="AQE30" s="1782"/>
      <c r="AQF30" s="1782"/>
      <c r="AQG30" s="1782"/>
      <c r="AQH30" s="1782"/>
      <c r="AQI30" s="1782"/>
      <c r="AQJ30" s="1782"/>
      <c r="AQK30" s="1782"/>
      <c r="AQL30" s="1782"/>
      <c r="AQM30" s="1781"/>
      <c r="AQN30" s="1782"/>
      <c r="AQO30" s="1782"/>
      <c r="AQP30" s="1782"/>
      <c r="AQQ30" s="1782"/>
      <c r="AQR30" s="1782"/>
      <c r="AQS30" s="1782"/>
      <c r="AQT30" s="1782"/>
      <c r="AQU30" s="1782"/>
      <c r="AQV30" s="1782"/>
      <c r="AQW30" s="1781"/>
      <c r="AQX30" s="1782"/>
      <c r="AQY30" s="1782"/>
      <c r="AQZ30" s="1782"/>
      <c r="ARA30" s="1782"/>
      <c r="ARB30" s="1782"/>
      <c r="ARC30" s="1782"/>
      <c r="ARD30" s="1782"/>
      <c r="ARE30" s="1782"/>
      <c r="ARF30" s="1782"/>
      <c r="ARG30" s="1781"/>
      <c r="ARH30" s="1782"/>
      <c r="ARI30" s="1782"/>
      <c r="ARJ30" s="1782"/>
      <c r="ARK30" s="1782"/>
      <c r="ARL30" s="1782"/>
      <c r="ARM30" s="1782"/>
      <c r="ARN30" s="1782"/>
      <c r="ARO30" s="1782"/>
      <c r="ARP30" s="1782"/>
      <c r="ARQ30" s="1781"/>
      <c r="ARR30" s="1782"/>
      <c r="ARS30" s="1782"/>
      <c r="ART30" s="1782"/>
      <c r="ARU30" s="1782"/>
      <c r="ARV30" s="1782"/>
      <c r="ARW30" s="1782"/>
      <c r="ARX30" s="1782"/>
      <c r="ARY30" s="1782"/>
      <c r="ARZ30" s="1782"/>
      <c r="ASA30" s="1781"/>
      <c r="ASB30" s="1782"/>
      <c r="ASC30" s="1782"/>
      <c r="ASD30" s="1782"/>
      <c r="ASE30" s="1782"/>
      <c r="ASF30" s="1782"/>
      <c r="ASG30" s="1782"/>
      <c r="ASH30" s="1782"/>
      <c r="ASI30" s="1782"/>
      <c r="ASJ30" s="1782"/>
      <c r="ASK30" s="1781"/>
      <c r="ASL30" s="1782"/>
      <c r="ASM30" s="1782"/>
      <c r="ASN30" s="1782"/>
      <c r="ASO30" s="1782"/>
      <c r="ASP30" s="1782"/>
      <c r="ASQ30" s="1782"/>
      <c r="ASR30" s="1782"/>
      <c r="ASS30" s="1782"/>
      <c r="AST30" s="1782"/>
      <c r="ASU30" s="1781"/>
      <c r="ASV30" s="1782"/>
      <c r="ASW30" s="1782"/>
      <c r="ASX30" s="1782"/>
      <c r="ASY30" s="1782"/>
      <c r="ASZ30" s="1782"/>
      <c r="ATA30" s="1782"/>
      <c r="ATB30" s="1782"/>
      <c r="ATC30" s="1782"/>
      <c r="ATD30" s="1782"/>
      <c r="ATE30" s="1781"/>
      <c r="ATF30" s="1782"/>
      <c r="ATG30" s="1782"/>
      <c r="ATH30" s="1782"/>
      <c r="ATI30" s="1782"/>
      <c r="ATJ30" s="1782"/>
      <c r="ATK30" s="1782"/>
      <c r="ATL30" s="1782"/>
      <c r="ATM30" s="1782"/>
      <c r="ATN30" s="1782"/>
      <c r="ATO30" s="1781"/>
      <c r="ATP30" s="1782"/>
      <c r="ATQ30" s="1782"/>
      <c r="ATR30" s="1782"/>
      <c r="ATS30" s="1782"/>
      <c r="ATT30" s="1782"/>
      <c r="ATU30" s="1782"/>
      <c r="ATV30" s="1782"/>
      <c r="ATW30" s="1782"/>
      <c r="ATX30" s="1782"/>
      <c r="ATY30" s="1781"/>
      <c r="ATZ30" s="1782"/>
      <c r="AUA30" s="1782"/>
      <c r="AUB30" s="1782"/>
      <c r="AUC30" s="1782"/>
      <c r="AUD30" s="1782"/>
      <c r="AUE30" s="1782"/>
      <c r="AUF30" s="1782"/>
      <c r="AUG30" s="1782"/>
      <c r="AUH30" s="1782"/>
      <c r="AUI30" s="1781"/>
      <c r="AUJ30" s="1782"/>
      <c r="AUK30" s="1782"/>
      <c r="AUL30" s="1782"/>
      <c r="AUM30" s="1782"/>
      <c r="AUN30" s="1782"/>
      <c r="AUO30" s="1782"/>
      <c r="AUP30" s="1782"/>
      <c r="AUQ30" s="1782"/>
      <c r="AUR30" s="1782"/>
      <c r="AUS30" s="1781"/>
      <c r="AUT30" s="1782"/>
      <c r="AUU30" s="1782"/>
      <c r="AUV30" s="1782"/>
      <c r="AUW30" s="1782"/>
      <c r="AUX30" s="1782"/>
      <c r="AUY30" s="1782"/>
      <c r="AUZ30" s="1782"/>
      <c r="AVA30" s="1782"/>
      <c r="AVB30" s="1782"/>
      <c r="AVC30" s="1781"/>
      <c r="AVD30" s="1782"/>
      <c r="AVE30" s="1782"/>
      <c r="AVF30" s="1782"/>
      <c r="AVG30" s="1782"/>
      <c r="AVH30" s="1782"/>
      <c r="AVI30" s="1782"/>
      <c r="AVJ30" s="1782"/>
      <c r="AVK30" s="1782"/>
      <c r="AVL30" s="1782"/>
      <c r="AVM30" s="1781"/>
      <c r="AVN30" s="1782"/>
      <c r="AVO30" s="1782"/>
      <c r="AVP30" s="1782"/>
      <c r="AVQ30" s="1782"/>
      <c r="AVR30" s="1782"/>
      <c r="AVS30" s="1782"/>
      <c r="AVT30" s="1782"/>
      <c r="AVU30" s="1782"/>
      <c r="AVV30" s="1782"/>
      <c r="AVW30" s="1781"/>
      <c r="AVX30" s="1782"/>
      <c r="AVY30" s="1782"/>
      <c r="AVZ30" s="1782"/>
      <c r="AWA30" s="1782"/>
      <c r="AWB30" s="1782"/>
      <c r="AWC30" s="1782"/>
      <c r="AWD30" s="1782"/>
      <c r="AWE30" s="1782"/>
      <c r="AWF30" s="1782"/>
      <c r="AWG30" s="1781"/>
      <c r="AWH30" s="1782"/>
      <c r="AWI30" s="1782"/>
      <c r="AWJ30" s="1782"/>
      <c r="AWK30" s="1782"/>
      <c r="AWL30" s="1782"/>
      <c r="AWM30" s="1782"/>
      <c r="AWN30" s="1782"/>
      <c r="AWO30" s="1782"/>
      <c r="AWP30" s="1782"/>
      <c r="AWQ30" s="1781"/>
      <c r="AWR30" s="1782"/>
      <c r="AWS30" s="1782"/>
      <c r="AWT30" s="1782"/>
      <c r="AWU30" s="1782"/>
      <c r="AWV30" s="1782"/>
      <c r="AWW30" s="1782"/>
      <c r="AWX30" s="1782"/>
      <c r="AWY30" s="1782"/>
      <c r="AWZ30" s="1782"/>
      <c r="AXA30" s="1781"/>
      <c r="AXB30" s="1782"/>
      <c r="AXC30" s="1782"/>
      <c r="AXD30" s="1782"/>
      <c r="AXE30" s="1782"/>
      <c r="AXF30" s="1782"/>
      <c r="AXG30" s="1782"/>
      <c r="AXH30" s="1782"/>
      <c r="AXI30" s="1782"/>
      <c r="AXJ30" s="1782"/>
      <c r="AXK30" s="1781"/>
      <c r="AXL30" s="1782"/>
      <c r="AXM30" s="1782"/>
      <c r="AXN30" s="1782"/>
      <c r="AXO30" s="1782"/>
      <c r="AXP30" s="1782"/>
      <c r="AXQ30" s="1782"/>
      <c r="AXR30" s="1782"/>
      <c r="AXS30" s="1782"/>
      <c r="AXT30" s="1782"/>
      <c r="AXU30" s="1781"/>
      <c r="AXV30" s="1782"/>
      <c r="AXW30" s="1782"/>
      <c r="AXX30" s="1782"/>
      <c r="AXY30" s="1782"/>
      <c r="AXZ30" s="1782"/>
      <c r="AYA30" s="1782"/>
      <c r="AYB30" s="1782"/>
      <c r="AYC30" s="1782"/>
      <c r="AYD30" s="1782"/>
      <c r="AYE30" s="1781"/>
      <c r="AYF30" s="1782"/>
      <c r="AYG30" s="1782"/>
      <c r="AYH30" s="1782"/>
      <c r="AYI30" s="1782"/>
      <c r="AYJ30" s="1782"/>
      <c r="AYK30" s="1782"/>
      <c r="AYL30" s="1782"/>
      <c r="AYM30" s="1782"/>
      <c r="AYN30" s="1782"/>
      <c r="AYO30" s="1781"/>
      <c r="AYP30" s="1782"/>
      <c r="AYQ30" s="1782"/>
      <c r="AYR30" s="1782"/>
      <c r="AYS30" s="1782"/>
      <c r="AYT30" s="1782"/>
      <c r="AYU30" s="1782"/>
      <c r="AYV30" s="1782"/>
      <c r="AYW30" s="1782"/>
      <c r="AYX30" s="1782"/>
      <c r="AYY30" s="1781"/>
      <c r="AYZ30" s="1782"/>
      <c r="AZA30" s="1782"/>
      <c r="AZB30" s="1782"/>
      <c r="AZC30" s="1782"/>
      <c r="AZD30" s="1782"/>
      <c r="AZE30" s="1782"/>
      <c r="AZF30" s="1782"/>
      <c r="AZG30" s="1782"/>
      <c r="AZH30" s="1782"/>
      <c r="AZI30" s="1781"/>
      <c r="AZJ30" s="1782"/>
      <c r="AZK30" s="1782"/>
      <c r="AZL30" s="1782"/>
      <c r="AZM30" s="1782"/>
      <c r="AZN30" s="1782"/>
      <c r="AZO30" s="1782"/>
      <c r="AZP30" s="1782"/>
      <c r="AZQ30" s="1782"/>
      <c r="AZR30" s="1782"/>
      <c r="AZS30" s="1781"/>
      <c r="AZT30" s="1782"/>
      <c r="AZU30" s="1782"/>
      <c r="AZV30" s="1782"/>
      <c r="AZW30" s="1782"/>
      <c r="AZX30" s="1782"/>
      <c r="AZY30" s="1782"/>
      <c r="AZZ30" s="1782"/>
      <c r="BAA30" s="1782"/>
      <c r="BAB30" s="1782"/>
      <c r="BAC30" s="1781"/>
      <c r="BAD30" s="1782"/>
      <c r="BAE30" s="1782"/>
      <c r="BAF30" s="1782"/>
      <c r="BAG30" s="1782"/>
      <c r="BAH30" s="1782"/>
      <c r="BAI30" s="1782"/>
      <c r="BAJ30" s="1782"/>
      <c r="BAK30" s="1782"/>
      <c r="BAL30" s="1782"/>
      <c r="BAM30" s="1781"/>
      <c r="BAN30" s="1782"/>
      <c r="BAO30" s="1782"/>
      <c r="BAP30" s="1782"/>
      <c r="BAQ30" s="1782"/>
      <c r="BAR30" s="1782"/>
      <c r="BAS30" s="1782"/>
      <c r="BAT30" s="1782"/>
      <c r="BAU30" s="1782"/>
      <c r="BAV30" s="1782"/>
      <c r="BAW30" s="1781"/>
      <c r="BAX30" s="1782"/>
      <c r="BAY30" s="1782"/>
      <c r="BAZ30" s="1782"/>
      <c r="BBA30" s="1782"/>
      <c r="BBB30" s="1782"/>
      <c r="BBC30" s="1782"/>
      <c r="BBD30" s="1782"/>
      <c r="BBE30" s="1782"/>
      <c r="BBF30" s="1782"/>
      <c r="BBG30" s="1781"/>
      <c r="BBH30" s="1782"/>
      <c r="BBI30" s="1782"/>
      <c r="BBJ30" s="1782"/>
      <c r="BBK30" s="1782"/>
      <c r="BBL30" s="1782"/>
      <c r="BBM30" s="1782"/>
      <c r="BBN30" s="1782"/>
      <c r="BBO30" s="1782"/>
      <c r="BBP30" s="1782"/>
      <c r="BBQ30" s="1781"/>
      <c r="BBR30" s="1782"/>
      <c r="BBS30" s="1782"/>
      <c r="BBT30" s="1782"/>
      <c r="BBU30" s="1782"/>
      <c r="BBV30" s="1782"/>
      <c r="BBW30" s="1782"/>
      <c r="BBX30" s="1782"/>
      <c r="BBY30" s="1782"/>
      <c r="BBZ30" s="1782"/>
      <c r="BCA30" s="1781"/>
      <c r="BCB30" s="1782"/>
      <c r="BCC30" s="1782"/>
      <c r="BCD30" s="1782"/>
      <c r="BCE30" s="1782"/>
      <c r="BCF30" s="1782"/>
      <c r="BCG30" s="1782"/>
      <c r="BCH30" s="1782"/>
      <c r="BCI30" s="1782"/>
      <c r="BCJ30" s="1782"/>
      <c r="BCK30" s="1781"/>
      <c r="BCL30" s="1782"/>
      <c r="BCM30" s="1782"/>
      <c r="BCN30" s="1782"/>
      <c r="BCO30" s="1782"/>
      <c r="BCP30" s="1782"/>
      <c r="BCQ30" s="1782"/>
      <c r="BCR30" s="1782"/>
      <c r="BCS30" s="1782"/>
      <c r="BCT30" s="1782"/>
      <c r="BCU30" s="1781"/>
      <c r="BCV30" s="1782"/>
      <c r="BCW30" s="1782"/>
      <c r="BCX30" s="1782"/>
      <c r="BCY30" s="1782"/>
      <c r="BCZ30" s="1782"/>
      <c r="BDA30" s="1782"/>
      <c r="BDB30" s="1782"/>
      <c r="BDC30" s="1782"/>
      <c r="BDD30" s="1782"/>
      <c r="BDE30" s="1781"/>
      <c r="BDF30" s="1782"/>
      <c r="BDG30" s="1782"/>
      <c r="BDH30" s="1782"/>
      <c r="BDI30" s="1782"/>
      <c r="BDJ30" s="1782"/>
      <c r="BDK30" s="1782"/>
      <c r="BDL30" s="1782"/>
      <c r="BDM30" s="1782"/>
      <c r="BDN30" s="1782"/>
      <c r="BDO30" s="1781"/>
      <c r="BDP30" s="1782"/>
      <c r="BDQ30" s="1782"/>
      <c r="BDR30" s="1782"/>
      <c r="BDS30" s="1782"/>
      <c r="BDT30" s="1782"/>
      <c r="BDU30" s="1782"/>
      <c r="BDV30" s="1782"/>
      <c r="BDW30" s="1782"/>
      <c r="BDX30" s="1782"/>
      <c r="BDY30" s="1781"/>
      <c r="BDZ30" s="1782"/>
      <c r="BEA30" s="1782"/>
      <c r="BEB30" s="1782"/>
      <c r="BEC30" s="1782"/>
      <c r="BED30" s="1782"/>
      <c r="BEE30" s="1782"/>
      <c r="BEF30" s="1782"/>
      <c r="BEG30" s="1782"/>
      <c r="BEH30" s="1782"/>
      <c r="BEI30" s="1781"/>
      <c r="BEJ30" s="1782"/>
      <c r="BEK30" s="1782"/>
      <c r="BEL30" s="1782"/>
      <c r="BEM30" s="1782"/>
      <c r="BEN30" s="1782"/>
      <c r="BEO30" s="1782"/>
      <c r="BEP30" s="1782"/>
      <c r="BEQ30" s="1782"/>
      <c r="BER30" s="1782"/>
      <c r="BES30" s="1781"/>
      <c r="BET30" s="1782"/>
      <c r="BEU30" s="1782"/>
      <c r="BEV30" s="1782"/>
      <c r="BEW30" s="1782"/>
      <c r="BEX30" s="1782"/>
      <c r="BEY30" s="1782"/>
      <c r="BEZ30" s="1782"/>
      <c r="BFA30" s="1782"/>
      <c r="BFB30" s="1782"/>
      <c r="BFC30" s="1781"/>
      <c r="BFD30" s="1782"/>
      <c r="BFE30" s="1782"/>
      <c r="BFF30" s="1782"/>
      <c r="BFG30" s="1782"/>
      <c r="BFH30" s="1782"/>
      <c r="BFI30" s="1782"/>
      <c r="BFJ30" s="1782"/>
      <c r="BFK30" s="1782"/>
      <c r="BFL30" s="1782"/>
      <c r="BFM30" s="1781"/>
      <c r="BFN30" s="1782"/>
      <c r="BFO30" s="1782"/>
      <c r="BFP30" s="1782"/>
      <c r="BFQ30" s="1782"/>
      <c r="BFR30" s="1782"/>
      <c r="BFS30" s="1782"/>
      <c r="BFT30" s="1782"/>
      <c r="BFU30" s="1782"/>
      <c r="BFV30" s="1782"/>
      <c r="BFW30" s="1781"/>
      <c r="BFX30" s="1782"/>
      <c r="BFY30" s="1782"/>
      <c r="BFZ30" s="1782"/>
      <c r="BGA30" s="1782"/>
      <c r="BGB30" s="1782"/>
      <c r="BGC30" s="1782"/>
      <c r="BGD30" s="1782"/>
      <c r="BGE30" s="1782"/>
      <c r="BGF30" s="1782"/>
      <c r="BGG30" s="1781"/>
      <c r="BGH30" s="1782"/>
      <c r="BGI30" s="1782"/>
      <c r="BGJ30" s="1782"/>
      <c r="BGK30" s="1782"/>
      <c r="BGL30" s="1782"/>
      <c r="BGM30" s="1782"/>
      <c r="BGN30" s="1782"/>
      <c r="BGO30" s="1782"/>
      <c r="BGP30" s="1782"/>
      <c r="BGQ30" s="1781"/>
      <c r="BGR30" s="1782"/>
      <c r="BGS30" s="1782"/>
      <c r="BGT30" s="1782"/>
      <c r="BGU30" s="1782"/>
      <c r="BGV30" s="1782"/>
      <c r="BGW30" s="1782"/>
      <c r="BGX30" s="1782"/>
      <c r="BGY30" s="1782"/>
      <c r="BGZ30" s="1782"/>
      <c r="BHA30" s="1781"/>
      <c r="BHB30" s="1782"/>
      <c r="BHC30" s="1782"/>
      <c r="BHD30" s="1782"/>
      <c r="BHE30" s="1782"/>
      <c r="BHF30" s="1782"/>
      <c r="BHG30" s="1782"/>
      <c r="BHH30" s="1782"/>
      <c r="BHI30" s="1782"/>
      <c r="BHJ30" s="1782"/>
      <c r="BHK30" s="1781"/>
      <c r="BHL30" s="1782"/>
      <c r="BHM30" s="1782"/>
      <c r="BHN30" s="1782"/>
      <c r="BHO30" s="1782"/>
      <c r="BHP30" s="1782"/>
      <c r="BHQ30" s="1782"/>
      <c r="BHR30" s="1782"/>
      <c r="BHS30" s="1782"/>
      <c r="BHT30" s="1782"/>
      <c r="BHU30" s="1781"/>
      <c r="BHV30" s="1782"/>
      <c r="BHW30" s="1782"/>
      <c r="BHX30" s="1782"/>
      <c r="BHY30" s="1782"/>
      <c r="BHZ30" s="1782"/>
      <c r="BIA30" s="1782"/>
      <c r="BIB30" s="1782"/>
      <c r="BIC30" s="1782"/>
      <c r="BID30" s="1782"/>
      <c r="BIE30" s="1781"/>
      <c r="BIF30" s="1782"/>
      <c r="BIG30" s="1782"/>
      <c r="BIH30" s="1782"/>
      <c r="BII30" s="1782"/>
      <c r="BIJ30" s="1782"/>
      <c r="BIK30" s="1782"/>
      <c r="BIL30" s="1782"/>
      <c r="BIM30" s="1782"/>
      <c r="BIN30" s="1782"/>
      <c r="BIO30" s="1781"/>
      <c r="BIP30" s="1782"/>
      <c r="BIQ30" s="1782"/>
      <c r="BIR30" s="1782"/>
      <c r="BIS30" s="1782"/>
      <c r="BIT30" s="1782"/>
      <c r="BIU30" s="1782"/>
      <c r="BIV30" s="1782"/>
      <c r="BIW30" s="1782"/>
      <c r="BIX30" s="1782"/>
      <c r="BIY30" s="1781"/>
      <c r="BIZ30" s="1782"/>
      <c r="BJA30" s="1782"/>
      <c r="BJB30" s="1782"/>
      <c r="BJC30" s="1782"/>
      <c r="BJD30" s="1782"/>
      <c r="BJE30" s="1782"/>
      <c r="BJF30" s="1782"/>
      <c r="BJG30" s="1782"/>
      <c r="BJH30" s="1782"/>
      <c r="BJI30" s="1781"/>
      <c r="BJJ30" s="1782"/>
      <c r="BJK30" s="1782"/>
      <c r="BJL30" s="1782"/>
      <c r="BJM30" s="1782"/>
      <c r="BJN30" s="1782"/>
      <c r="BJO30" s="1782"/>
      <c r="BJP30" s="1782"/>
      <c r="BJQ30" s="1782"/>
      <c r="BJR30" s="1782"/>
      <c r="BJS30" s="1781"/>
      <c r="BJT30" s="1782"/>
      <c r="BJU30" s="1782"/>
      <c r="BJV30" s="1782"/>
      <c r="BJW30" s="1782"/>
      <c r="BJX30" s="1782"/>
      <c r="BJY30" s="1782"/>
      <c r="BJZ30" s="1782"/>
      <c r="BKA30" s="1782"/>
      <c r="BKB30" s="1782"/>
      <c r="BKC30" s="1781"/>
      <c r="BKD30" s="1782"/>
      <c r="BKE30" s="1782"/>
      <c r="BKF30" s="1782"/>
      <c r="BKG30" s="1782"/>
      <c r="BKH30" s="1782"/>
      <c r="BKI30" s="1782"/>
      <c r="BKJ30" s="1782"/>
      <c r="BKK30" s="1782"/>
      <c r="BKL30" s="1782"/>
      <c r="BKM30" s="1781"/>
      <c r="BKN30" s="1782"/>
      <c r="BKO30" s="1782"/>
      <c r="BKP30" s="1782"/>
      <c r="BKQ30" s="1782"/>
      <c r="BKR30" s="1782"/>
      <c r="BKS30" s="1782"/>
      <c r="BKT30" s="1782"/>
      <c r="BKU30" s="1782"/>
      <c r="BKV30" s="1782"/>
      <c r="BKW30" s="1781"/>
      <c r="BKX30" s="1782"/>
      <c r="BKY30" s="1782"/>
      <c r="BKZ30" s="1782"/>
      <c r="BLA30" s="1782"/>
      <c r="BLB30" s="1782"/>
      <c r="BLC30" s="1782"/>
      <c r="BLD30" s="1782"/>
      <c r="BLE30" s="1782"/>
      <c r="BLF30" s="1782"/>
      <c r="BLG30" s="1781"/>
      <c r="BLH30" s="1782"/>
      <c r="BLI30" s="1782"/>
      <c r="BLJ30" s="1782"/>
      <c r="BLK30" s="1782"/>
      <c r="BLL30" s="1782"/>
      <c r="BLM30" s="1782"/>
      <c r="BLN30" s="1782"/>
      <c r="BLO30" s="1782"/>
      <c r="BLP30" s="1782"/>
      <c r="BLQ30" s="1781"/>
      <c r="BLR30" s="1782"/>
      <c r="BLS30" s="1782"/>
      <c r="BLT30" s="1782"/>
      <c r="BLU30" s="1782"/>
      <c r="BLV30" s="1782"/>
      <c r="BLW30" s="1782"/>
      <c r="BLX30" s="1782"/>
      <c r="BLY30" s="1782"/>
      <c r="BLZ30" s="1782"/>
      <c r="BMA30" s="1781"/>
      <c r="BMB30" s="1782"/>
      <c r="BMC30" s="1782"/>
      <c r="BMD30" s="1782"/>
      <c r="BME30" s="1782"/>
      <c r="BMF30" s="1782"/>
      <c r="BMG30" s="1782"/>
      <c r="BMH30" s="1782"/>
      <c r="BMI30" s="1782"/>
      <c r="BMJ30" s="1782"/>
      <c r="BMK30" s="1781"/>
      <c r="BML30" s="1782"/>
      <c r="BMM30" s="1782"/>
      <c r="BMN30" s="1782"/>
      <c r="BMO30" s="1782"/>
      <c r="BMP30" s="1782"/>
      <c r="BMQ30" s="1782"/>
      <c r="BMR30" s="1782"/>
      <c r="BMS30" s="1782"/>
      <c r="BMT30" s="1782"/>
      <c r="BMU30" s="1781"/>
      <c r="BMV30" s="1782"/>
      <c r="BMW30" s="1782"/>
      <c r="BMX30" s="1782"/>
      <c r="BMY30" s="1782"/>
      <c r="BMZ30" s="1782"/>
      <c r="BNA30" s="1782"/>
      <c r="BNB30" s="1782"/>
      <c r="BNC30" s="1782"/>
      <c r="BND30" s="1782"/>
      <c r="BNE30" s="1781"/>
      <c r="BNF30" s="1782"/>
      <c r="BNG30" s="1782"/>
      <c r="BNH30" s="1782"/>
      <c r="BNI30" s="1782"/>
      <c r="BNJ30" s="1782"/>
      <c r="BNK30" s="1782"/>
      <c r="BNL30" s="1782"/>
      <c r="BNM30" s="1782"/>
      <c r="BNN30" s="1782"/>
      <c r="BNO30" s="1781"/>
      <c r="BNP30" s="1782"/>
      <c r="BNQ30" s="1782"/>
      <c r="BNR30" s="1782"/>
      <c r="BNS30" s="1782"/>
      <c r="BNT30" s="1782"/>
      <c r="BNU30" s="1782"/>
      <c r="BNV30" s="1782"/>
      <c r="BNW30" s="1782"/>
      <c r="BNX30" s="1782"/>
      <c r="BNY30" s="1781"/>
      <c r="BNZ30" s="1782"/>
      <c r="BOA30" s="1782"/>
      <c r="BOB30" s="1782"/>
      <c r="BOC30" s="1782"/>
      <c r="BOD30" s="1782"/>
      <c r="BOE30" s="1782"/>
      <c r="BOF30" s="1782"/>
      <c r="BOG30" s="1782"/>
      <c r="BOH30" s="1782"/>
      <c r="BOI30" s="1781"/>
      <c r="BOJ30" s="1782"/>
      <c r="BOK30" s="1782"/>
      <c r="BOL30" s="1782"/>
      <c r="BOM30" s="1782"/>
      <c r="BON30" s="1782"/>
      <c r="BOO30" s="1782"/>
      <c r="BOP30" s="1782"/>
      <c r="BOQ30" s="1782"/>
      <c r="BOR30" s="1782"/>
      <c r="BOS30" s="1781"/>
      <c r="BOT30" s="1782"/>
      <c r="BOU30" s="1782"/>
      <c r="BOV30" s="1782"/>
      <c r="BOW30" s="1782"/>
      <c r="BOX30" s="1782"/>
      <c r="BOY30" s="1782"/>
      <c r="BOZ30" s="1782"/>
      <c r="BPA30" s="1782"/>
      <c r="BPB30" s="1782"/>
      <c r="BPC30" s="1781"/>
      <c r="BPD30" s="1782"/>
      <c r="BPE30" s="1782"/>
      <c r="BPF30" s="1782"/>
      <c r="BPG30" s="1782"/>
      <c r="BPH30" s="1782"/>
      <c r="BPI30" s="1782"/>
      <c r="BPJ30" s="1782"/>
      <c r="BPK30" s="1782"/>
      <c r="BPL30" s="1782"/>
      <c r="BPM30" s="1781"/>
      <c r="BPN30" s="1782"/>
      <c r="BPO30" s="1782"/>
      <c r="BPP30" s="1782"/>
      <c r="BPQ30" s="1782"/>
      <c r="BPR30" s="1782"/>
      <c r="BPS30" s="1782"/>
      <c r="BPT30" s="1782"/>
      <c r="BPU30" s="1782"/>
      <c r="BPV30" s="1782"/>
      <c r="BPW30" s="1781"/>
      <c r="BPX30" s="1782"/>
      <c r="BPY30" s="1782"/>
      <c r="BPZ30" s="1782"/>
      <c r="BQA30" s="1782"/>
      <c r="BQB30" s="1782"/>
      <c r="BQC30" s="1782"/>
      <c r="BQD30" s="1782"/>
      <c r="BQE30" s="1782"/>
      <c r="BQF30" s="1782"/>
      <c r="BQG30" s="1781"/>
      <c r="BQH30" s="1782"/>
      <c r="BQI30" s="1782"/>
      <c r="BQJ30" s="1782"/>
      <c r="BQK30" s="1782"/>
      <c r="BQL30" s="1782"/>
      <c r="BQM30" s="1782"/>
      <c r="BQN30" s="1782"/>
      <c r="BQO30" s="1782"/>
      <c r="BQP30" s="1782"/>
      <c r="BQQ30" s="1781"/>
      <c r="BQR30" s="1782"/>
      <c r="BQS30" s="1782"/>
      <c r="BQT30" s="1782"/>
      <c r="BQU30" s="1782"/>
      <c r="BQV30" s="1782"/>
      <c r="BQW30" s="1782"/>
      <c r="BQX30" s="1782"/>
      <c r="BQY30" s="1782"/>
      <c r="BQZ30" s="1782"/>
      <c r="BRA30" s="1781"/>
      <c r="BRB30" s="1782"/>
      <c r="BRC30" s="1782"/>
      <c r="BRD30" s="1782"/>
      <c r="BRE30" s="1782"/>
      <c r="BRF30" s="1782"/>
      <c r="BRG30" s="1782"/>
      <c r="BRH30" s="1782"/>
      <c r="BRI30" s="1782"/>
      <c r="BRJ30" s="1782"/>
      <c r="BRK30" s="1781"/>
      <c r="BRL30" s="1782"/>
      <c r="BRM30" s="1782"/>
      <c r="BRN30" s="1782"/>
      <c r="BRO30" s="1782"/>
      <c r="BRP30" s="1782"/>
      <c r="BRQ30" s="1782"/>
      <c r="BRR30" s="1782"/>
      <c r="BRS30" s="1782"/>
      <c r="BRT30" s="1782"/>
      <c r="BRU30" s="1781"/>
      <c r="BRV30" s="1782"/>
      <c r="BRW30" s="1782"/>
      <c r="BRX30" s="1782"/>
      <c r="BRY30" s="1782"/>
      <c r="BRZ30" s="1782"/>
      <c r="BSA30" s="1782"/>
      <c r="BSB30" s="1782"/>
      <c r="BSC30" s="1782"/>
      <c r="BSD30" s="1782"/>
      <c r="BSE30" s="1781"/>
      <c r="BSF30" s="1782"/>
      <c r="BSG30" s="1782"/>
      <c r="BSH30" s="1782"/>
      <c r="BSI30" s="1782"/>
      <c r="BSJ30" s="1782"/>
      <c r="BSK30" s="1782"/>
      <c r="BSL30" s="1782"/>
      <c r="BSM30" s="1782"/>
      <c r="BSN30" s="1782"/>
      <c r="BSO30" s="1781"/>
      <c r="BSP30" s="1782"/>
      <c r="BSQ30" s="1782"/>
      <c r="BSR30" s="1782"/>
      <c r="BSS30" s="1782"/>
      <c r="BST30" s="1782"/>
      <c r="BSU30" s="1782"/>
      <c r="BSV30" s="1782"/>
      <c r="BSW30" s="1782"/>
      <c r="BSX30" s="1782"/>
      <c r="BSY30" s="1781"/>
      <c r="BSZ30" s="1782"/>
      <c r="BTA30" s="1782"/>
      <c r="BTB30" s="1782"/>
      <c r="BTC30" s="1782"/>
      <c r="BTD30" s="1782"/>
      <c r="BTE30" s="1782"/>
      <c r="BTF30" s="1782"/>
      <c r="BTG30" s="1782"/>
      <c r="BTH30" s="1782"/>
      <c r="BTI30" s="1781"/>
      <c r="BTJ30" s="1782"/>
      <c r="BTK30" s="1782"/>
      <c r="BTL30" s="1782"/>
      <c r="BTM30" s="1782"/>
      <c r="BTN30" s="1782"/>
      <c r="BTO30" s="1782"/>
      <c r="BTP30" s="1782"/>
      <c r="BTQ30" s="1782"/>
      <c r="BTR30" s="1782"/>
      <c r="BTS30" s="1781"/>
      <c r="BTT30" s="1782"/>
      <c r="BTU30" s="1782"/>
      <c r="BTV30" s="1782"/>
      <c r="BTW30" s="1782"/>
      <c r="BTX30" s="1782"/>
      <c r="BTY30" s="1782"/>
      <c r="BTZ30" s="1782"/>
      <c r="BUA30" s="1782"/>
      <c r="BUB30" s="1782"/>
      <c r="BUC30" s="1781"/>
      <c r="BUD30" s="1782"/>
      <c r="BUE30" s="1782"/>
      <c r="BUF30" s="1782"/>
      <c r="BUG30" s="1782"/>
      <c r="BUH30" s="1782"/>
      <c r="BUI30" s="1782"/>
      <c r="BUJ30" s="1782"/>
      <c r="BUK30" s="1782"/>
      <c r="BUL30" s="1782"/>
      <c r="BUM30" s="1781"/>
      <c r="BUN30" s="1782"/>
      <c r="BUO30" s="1782"/>
      <c r="BUP30" s="1782"/>
      <c r="BUQ30" s="1782"/>
      <c r="BUR30" s="1782"/>
      <c r="BUS30" s="1782"/>
      <c r="BUT30" s="1782"/>
      <c r="BUU30" s="1782"/>
      <c r="BUV30" s="1782"/>
      <c r="BUW30" s="1781"/>
      <c r="BUX30" s="1782"/>
      <c r="BUY30" s="1782"/>
      <c r="BUZ30" s="1782"/>
      <c r="BVA30" s="1782"/>
      <c r="BVB30" s="1782"/>
      <c r="BVC30" s="1782"/>
      <c r="BVD30" s="1782"/>
      <c r="BVE30" s="1782"/>
      <c r="BVF30" s="1782"/>
      <c r="BVG30" s="1781"/>
      <c r="BVH30" s="1782"/>
      <c r="BVI30" s="1782"/>
      <c r="BVJ30" s="1782"/>
      <c r="BVK30" s="1782"/>
      <c r="BVL30" s="1782"/>
      <c r="BVM30" s="1782"/>
      <c r="BVN30" s="1782"/>
      <c r="BVO30" s="1782"/>
      <c r="BVP30" s="1782"/>
      <c r="BVQ30" s="1781"/>
      <c r="BVR30" s="1782"/>
      <c r="BVS30" s="1782"/>
      <c r="BVT30" s="1782"/>
      <c r="BVU30" s="1782"/>
      <c r="BVV30" s="1782"/>
      <c r="BVW30" s="1782"/>
      <c r="BVX30" s="1782"/>
      <c r="BVY30" s="1782"/>
      <c r="BVZ30" s="1782"/>
      <c r="BWA30" s="1781"/>
      <c r="BWB30" s="1782"/>
      <c r="BWC30" s="1782"/>
      <c r="BWD30" s="1782"/>
      <c r="BWE30" s="1782"/>
      <c r="BWF30" s="1782"/>
      <c r="BWG30" s="1782"/>
      <c r="BWH30" s="1782"/>
      <c r="BWI30" s="1782"/>
      <c r="BWJ30" s="1782"/>
      <c r="BWK30" s="1781"/>
      <c r="BWL30" s="1782"/>
      <c r="BWM30" s="1782"/>
      <c r="BWN30" s="1782"/>
      <c r="BWO30" s="1782"/>
      <c r="BWP30" s="1782"/>
      <c r="BWQ30" s="1782"/>
      <c r="BWR30" s="1782"/>
      <c r="BWS30" s="1782"/>
      <c r="BWT30" s="1782"/>
      <c r="BWU30" s="1781"/>
      <c r="BWV30" s="1782"/>
      <c r="BWW30" s="1782"/>
      <c r="BWX30" s="1782"/>
      <c r="BWY30" s="1782"/>
      <c r="BWZ30" s="1782"/>
      <c r="BXA30" s="1782"/>
      <c r="BXB30" s="1782"/>
      <c r="BXC30" s="1782"/>
      <c r="BXD30" s="1782"/>
      <c r="BXE30" s="1781"/>
      <c r="BXF30" s="1782"/>
      <c r="BXG30" s="1782"/>
      <c r="BXH30" s="1782"/>
      <c r="BXI30" s="1782"/>
      <c r="BXJ30" s="1782"/>
      <c r="BXK30" s="1782"/>
      <c r="BXL30" s="1782"/>
      <c r="BXM30" s="1782"/>
      <c r="BXN30" s="1782"/>
      <c r="BXO30" s="1781"/>
      <c r="BXP30" s="1782"/>
      <c r="BXQ30" s="1782"/>
      <c r="BXR30" s="1782"/>
      <c r="BXS30" s="1782"/>
      <c r="BXT30" s="1782"/>
      <c r="BXU30" s="1782"/>
      <c r="BXV30" s="1782"/>
      <c r="BXW30" s="1782"/>
      <c r="BXX30" s="1782"/>
      <c r="BXY30" s="1781"/>
      <c r="BXZ30" s="1782"/>
      <c r="BYA30" s="1782"/>
      <c r="BYB30" s="1782"/>
      <c r="BYC30" s="1782"/>
      <c r="BYD30" s="1782"/>
      <c r="BYE30" s="1782"/>
      <c r="BYF30" s="1782"/>
      <c r="BYG30" s="1782"/>
      <c r="BYH30" s="1782"/>
      <c r="BYI30" s="1781"/>
      <c r="BYJ30" s="1782"/>
      <c r="BYK30" s="1782"/>
      <c r="BYL30" s="1782"/>
      <c r="BYM30" s="1782"/>
      <c r="BYN30" s="1782"/>
      <c r="BYO30" s="1782"/>
      <c r="BYP30" s="1782"/>
      <c r="BYQ30" s="1782"/>
      <c r="BYR30" s="1782"/>
      <c r="BYS30" s="1781"/>
      <c r="BYT30" s="1782"/>
      <c r="BYU30" s="1782"/>
      <c r="BYV30" s="1782"/>
      <c r="BYW30" s="1782"/>
      <c r="BYX30" s="1782"/>
      <c r="BYY30" s="1782"/>
      <c r="BYZ30" s="1782"/>
      <c r="BZA30" s="1782"/>
      <c r="BZB30" s="1782"/>
      <c r="BZC30" s="1781"/>
      <c r="BZD30" s="1782"/>
      <c r="BZE30" s="1782"/>
      <c r="BZF30" s="1782"/>
      <c r="BZG30" s="1782"/>
      <c r="BZH30" s="1782"/>
      <c r="BZI30" s="1782"/>
      <c r="BZJ30" s="1782"/>
      <c r="BZK30" s="1782"/>
      <c r="BZL30" s="1782"/>
      <c r="BZM30" s="1781"/>
      <c r="BZN30" s="1782"/>
      <c r="BZO30" s="1782"/>
      <c r="BZP30" s="1782"/>
      <c r="BZQ30" s="1782"/>
      <c r="BZR30" s="1782"/>
      <c r="BZS30" s="1782"/>
      <c r="BZT30" s="1782"/>
      <c r="BZU30" s="1782"/>
      <c r="BZV30" s="1782"/>
      <c r="BZW30" s="1781"/>
      <c r="BZX30" s="1782"/>
      <c r="BZY30" s="1782"/>
      <c r="BZZ30" s="1782"/>
      <c r="CAA30" s="1782"/>
      <c r="CAB30" s="1782"/>
      <c r="CAC30" s="1782"/>
      <c r="CAD30" s="1782"/>
      <c r="CAE30" s="1782"/>
      <c r="CAF30" s="1782"/>
      <c r="CAG30" s="1781"/>
      <c r="CAH30" s="1782"/>
      <c r="CAI30" s="1782"/>
      <c r="CAJ30" s="1782"/>
      <c r="CAK30" s="1782"/>
      <c r="CAL30" s="1782"/>
      <c r="CAM30" s="1782"/>
      <c r="CAN30" s="1782"/>
      <c r="CAO30" s="1782"/>
      <c r="CAP30" s="1782"/>
      <c r="CAQ30" s="1781"/>
      <c r="CAR30" s="1782"/>
      <c r="CAS30" s="1782"/>
      <c r="CAT30" s="1782"/>
      <c r="CAU30" s="1782"/>
      <c r="CAV30" s="1782"/>
      <c r="CAW30" s="1782"/>
      <c r="CAX30" s="1782"/>
      <c r="CAY30" s="1782"/>
      <c r="CAZ30" s="1782"/>
      <c r="CBA30" s="1781"/>
      <c r="CBB30" s="1782"/>
      <c r="CBC30" s="1782"/>
      <c r="CBD30" s="1782"/>
      <c r="CBE30" s="1782"/>
      <c r="CBF30" s="1782"/>
      <c r="CBG30" s="1782"/>
      <c r="CBH30" s="1782"/>
      <c r="CBI30" s="1782"/>
      <c r="CBJ30" s="1782"/>
      <c r="CBK30" s="1781"/>
      <c r="CBL30" s="1782"/>
      <c r="CBM30" s="1782"/>
      <c r="CBN30" s="1782"/>
      <c r="CBO30" s="1782"/>
      <c r="CBP30" s="1782"/>
      <c r="CBQ30" s="1782"/>
      <c r="CBR30" s="1782"/>
      <c r="CBS30" s="1782"/>
      <c r="CBT30" s="1782"/>
      <c r="CBU30" s="1781"/>
      <c r="CBV30" s="1782"/>
      <c r="CBW30" s="1782"/>
      <c r="CBX30" s="1782"/>
      <c r="CBY30" s="1782"/>
      <c r="CBZ30" s="1782"/>
      <c r="CCA30" s="1782"/>
      <c r="CCB30" s="1782"/>
      <c r="CCC30" s="1782"/>
      <c r="CCD30" s="1782"/>
      <c r="CCE30" s="1781"/>
      <c r="CCF30" s="1782"/>
      <c r="CCG30" s="1782"/>
      <c r="CCH30" s="1782"/>
      <c r="CCI30" s="1782"/>
      <c r="CCJ30" s="1782"/>
      <c r="CCK30" s="1782"/>
      <c r="CCL30" s="1782"/>
      <c r="CCM30" s="1782"/>
      <c r="CCN30" s="1782"/>
      <c r="CCO30" s="1781"/>
      <c r="CCP30" s="1782"/>
      <c r="CCQ30" s="1782"/>
      <c r="CCR30" s="1782"/>
      <c r="CCS30" s="1782"/>
      <c r="CCT30" s="1782"/>
      <c r="CCU30" s="1782"/>
      <c r="CCV30" s="1782"/>
      <c r="CCW30" s="1782"/>
      <c r="CCX30" s="1782"/>
      <c r="CCY30" s="1781"/>
      <c r="CCZ30" s="1782"/>
      <c r="CDA30" s="1782"/>
      <c r="CDB30" s="1782"/>
      <c r="CDC30" s="1782"/>
      <c r="CDD30" s="1782"/>
      <c r="CDE30" s="1782"/>
      <c r="CDF30" s="1782"/>
      <c r="CDG30" s="1782"/>
      <c r="CDH30" s="1782"/>
      <c r="CDI30" s="1781"/>
      <c r="CDJ30" s="1782"/>
      <c r="CDK30" s="1782"/>
      <c r="CDL30" s="1782"/>
      <c r="CDM30" s="1782"/>
      <c r="CDN30" s="1782"/>
      <c r="CDO30" s="1782"/>
      <c r="CDP30" s="1782"/>
      <c r="CDQ30" s="1782"/>
      <c r="CDR30" s="1782"/>
      <c r="CDS30" s="1781"/>
      <c r="CDT30" s="1782"/>
      <c r="CDU30" s="1782"/>
      <c r="CDV30" s="1782"/>
      <c r="CDW30" s="1782"/>
      <c r="CDX30" s="1782"/>
      <c r="CDY30" s="1782"/>
      <c r="CDZ30" s="1782"/>
      <c r="CEA30" s="1782"/>
      <c r="CEB30" s="1782"/>
      <c r="CEC30" s="1781"/>
      <c r="CED30" s="1782"/>
      <c r="CEE30" s="1782"/>
      <c r="CEF30" s="1782"/>
      <c r="CEG30" s="1782"/>
      <c r="CEH30" s="1782"/>
      <c r="CEI30" s="1782"/>
      <c r="CEJ30" s="1782"/>
      <c r="CEK30" s="1782"/>
      <c r="CEL30" s="1782"/>
      <c r="CEM30" s="1781"/>
      <c r="CEN30" s="1782"/>
      <c r="CEO30" s="1782"/>
      <c r="CEP30" s="1782"/>
      <c r="CEQ30" s="1782"/>
      <c r="CER30" s="1782"/>
      <c r="CES30" s="1782"/>
      <c r="CET30" s="1782"/>
      <c r="CEU30" s="1782"/>
      <c r="CEV30" s="1782"/>
      <c r="CEW30" s="1781"/>
      <c r="CEX30" s="1782"/>
      <c r="CEY30" s="1782"/>
      <c r="CEZ30" s="1782"/>
      <c r="CFA30" s="1782"/>
      <c r="CFB30" s="1782"/>
      <c r="CFC30" s="1782"/>
      <c r="CFD30" s="1782"/>
      <c r="CFE30" s="1782"/>
      <c r="CFF30" s="1782"/>
      <c r="CFG30" s="1781"/>
      <c r="CFH30" s="1782"/>
      <c r="CFI30" s="1782"/>
      <c r="CFJ30" s="1782"/>
      <c r="CFK30" s="1782"/>
      <c r="CFL30" s="1782"/>
      <c r="CFM30" s="1782"/>
      <c r="CFN30" s="1782"/>
      <c r="CFO30" s="1782"/>
      <c r="CFP30" s="1782"/>
      <c r="CFQ30" s="1781"/>
      <c r="CFR30" s="1782"/>
      <c r="CFS30" s="1782"/>
      <c r="CFT30" s="1782"/>
      <c r="CFU30" s="1782"/>
      <c r="CFV30" s="1782"/>
      <c r="CFW30" s="1782"/>
      <c r="CFX30" s="1782"/>
      <c r="CFY30" s="1782"/>
      <c r="CFZ30" s="1782"/>
      <c r="CGA30" s="1781"/>
      <c r="CGB30" s="1782"/>
      <c r="CGC30" s="1782"/>
      <c r="CGD30" s="1782"/>
      <c r="CGE30" s="1782"/>
      <c r="CGF30" s="1782"/>
      <c r="CGG30" s="1782"/>
      <c r="CGH30" s="1782"/>
      <c r="CGI30" s="1782"/>
      <c r="CGJ30" s="1782"/>
      <c r="CGK30" s="1781"/>
      <c r="CGL30" s="1782"/>
      <c r="CGM30" s="1782"/>
      <c r="CGN30" s="1782"/>
      <c r="CGO30" s="1782"/>
      <c r="CGP30" s="1782"/>
      <c r="CGQ30" s="1782"/>
      <c r="CGR30" s="1782"/>
      <c r="CGS30" s="1782"/>
      <c r="CGT30" s="1782"/>
      <c r="CGU30" s="1781"/>
      <c r="CGV30" s="1782"/>
      <c r="CGW30" s="1782"/>
      <c r="CGX30" s="1782"/>
      <c r="CGY30" s="1782"/>
      <c r="CGZ30" s="1782"/>
      <c r="CHA30" s="1782"/>
      <c r="CHB30" s="1782"/>
      <c r="CHC30" s="1782"/>
      <c r="CHD30" s="1782"/>
      <c r="CHE30" s="1781"/>
      <c r="CHF30" s="1782"/>
      <c r="CHG30" s="1782"/>
      <c r="CHH30" s="1782"/>
      <c r="CHI30" s="1782"/>
      <c r="CHJ30" s="1782"/>
      <c r="CHK30" s="1782"/>
      <c r="CHL30" s="1782"/>
      <c r="CHM30" s="1782"/>
      <c r="CHN30" s="1782"/>
      <c r="CHO30" s="1781"/>
      <c r="CHP30" s="1782"/>
      <c r="CHQ30" s="1782"/>
      <c r="CHR30" s="1782"/>
      <c r="CHS30" s="1782"/>
      <c r="CHT30" s="1782"/>
      <c r="CHU30" s="1782"/>
      <c r="CHV30" s="1782"/>
      <c r="CHW30" s="1782"/>
      <c r="CHX30" s="1782"/>
      <c r="CHY30" s="1781"/>
      <c r="CHZ30" s="1782"/>
      <c r="CIA30" s="1782"/>
      <c r="CIB30" s="1782"/>
      <c r="CIC30" s="1782"/>
      <c r="CID30" s="1782"/>
      <c r="CIE30" s="1782"/>
      <c r="CIF30" s="1782"/>
      <c r="CIG30" s="1782"/>
      <c r="CIH30" s="1782"/>
      <c r="CII30" s="1781"/>
      <c r="CIJ30" s="1782"/>
      <c r="CIK30" s="1782"/>
      <c r="CIL30" s="1782"/>
      <c r="CIM30" s="1782"/>
      <c r="CIN30" s="1782"/>
      <c r="CIO30" s="1782"/>
      <c r="CIP30" s="1782"/>
      <c r="CIQ30" s="1782"/>
      <c r="CIR30" s="1782"/>
      <c r="CIS30" s="1781"/>
      <c r="CIT30" s="1782"/>
      <c r="CIU30" s="1782"/>
      <c r="CIV30" s="1782"/>
      <c r="CIW30" s="1782"/>
      <c r="CIX30" s="1782"/>
      <c r="CIY30" s="1782"/>
      <c r="CIZ30" s="1782"/>
      <c r="CJA30" s="1782"/>
      <c r="CJB30" s="1782"/>
      <c r="CJC30" s="1781"/>
      <c r="CJD30" s="1782"/>
      <c r="CJE30" s="1782"/>
      <c r="CJF30" s="1782"/>
      <c r="CJG30" s="1782"/>
      <c r="CJH30" s="1782"/>
      <c r="CJI30" s="1782"/>
      <c r="CJJ30" s="1782"/>
      <c r="CJK30" s="1782"/>
      <c r="CJL30" s="1782"/>
      <c r="CJM30" s="1781"/>
      <c r="CJN30" s="1782"/>
      <c r="CJO30" s="1782"/>
      <c r="CJP30" s="1782"/>
      <c r="CJQ30" s="1782"/>
      <c r="CJR30" s="1782"/>
      <c r="CJS30" s="1782"/>
      <c r="CJT30" s="1782"/>
      <c r="CJU30" s="1782"/>
      <c r="CJV30" s="1782"/>
      <c r="CJW30" s="1781"/>
      <c r="CJX30" s="1782"/>
      <c r="CJY30" s="1782"/>
      <c r="CJZ30" s="1782"/>
      <c r="CKA30" s="1782"/>
      <c r="CKB30" s="1782"/>
      <c r="CKC30" s="1782"/>
      <c r="CKD30" s="1782"/>
      <c r="CKE30" s="1782"/>
      <c r="CKF30" s="1782"/>
      <c r="CKG30" s="1781"/>
      <c r="CKH30" s="1782"/>
      <c r="CKI30" s="1782"/>
      <c r="CKJ30" s="1782"/>
      <c r="CKK30" s="1782"/>
      <c r="CKL30" s="1782"/>
      <c r="CKM30" s="1782"/>
      <c r="CKN30" s="1782"/>
      <c r="CKO30" s="1782"/>
      <c r="CKP30" s="1782"/>
      <c r="CKQ30" s="1781"/>
      <c r="CKR30" s="1782"/>
      <c r="CKS30" s="1782"/>
      <c r="CKT30" s="1782"/>
      <c r="CKU30" s="1782"/>
      <c r="CKV30" s="1782"/>
      <c r="CKW30" s="1782"/>
      <c r="CKX30" s="1782"/>
      <c r="CKY30" s="1782"/>
      <c r="CKZ30" s="1782"/>
      <c r="CLA30" s="1781"/>
      <c r="CLB30" s="1782"/>
      <c r="CLC30" s="1782"/>
      <c r="CLD30" s="1782"/>
      <c r="CLE30" s="1782"/>
      <c r="CLF30" s="1782"/>
      <c r="CLG30" s="1782"/>
      <c r="CLH30" s="1782"/>
      <c r="CLI30" s="1782"/>
      <c r="CLJ30" s="1782"/>
      <c r="CLK30" s="1781"/>
      <c r="CLL30" s="1782"/>
      <c r="CLM30" s="1782"/>
      <c r="CLN30" s="1782"/>
      <c r="CLO30" s="1782"/>
      <c r="CLP30" s="1782"/>
      <c r="CLQ30" s="1782"/>
      <c r="CLR30" s="1782"/>
      <c r="CLS30" s="1782"/>
      <c r="CLT30" s="1782"/>
      <c r="CLU30" s="1781"/>
      <c r="CLV30" s="1782"/>
      <c r="CLW30" s="1782"/>
      <c r="CLX30" s="1782"/>
      <c r="CLY30" s="1782"/>
      <c r="CLZ30" s="1782"/>
      <c r="CMA30" s="1782"/>
      <c r="CMB30" s="1782"/>
      <c r="CMC30" s="1782"/>
      <c r="CMD30" s="1782"/>
      <c r="CME30" s="1781"/>
      <c r="CMF30" s="1782"/>
      <c r="CMG30" s="1782"/>
      <c r="CMH30" s="1782"/>
      <c r="CMI30" s="1782"/>
      <c r="CMJ30" s="1782"/>
      <c r="CMK30" s="1782"/>
      <c r="CML30" s="1782"/>
      <c r="CMM30" s="1782"/>
      <c r="CMN30" s="1782"/>
      <c r="CMO30" s="1781"/>
      <c r="CMP30" s="1782"/>
      <c r="CMQ30" s="1782"/>
      <c r="CMR30" s="1782"/>
      <c r="CMS30" s="1782"/>
      <c r="CMT30" s="1782"/>
      <c r="CMU30" s="1782"/>
      <c r="CMV30" s="1782"/>
      <c r="CMW30" s="1782"/>
      <c r="CMX30" s="1782"/>
      <c r="CMY30" s="1781"/>
      <c r="CMZ30" s="1782"/>
      <c r="CNA30" s="1782"/>
      <c r="CNB30" s="1782"/>
      <c r="CNC30" s="1782"/>
      <c r="CND30" s="1782"/>
      <c r="CNE30" s="1782"/>
      <c r="CNF30" s="1782"/>
      <c r="CNG30" s="1782"/>
      <c r="CNH30" s="1782"/>
      <c r="CNI30" s="1781"/>
      <c r="CNJ30" s="1782"/>
      <c r="CNK30" s="1782"/>
      <c r="CNL30" s="1782"/>
      <c r="CNM30" s="1782"/>
      <c r="CNN30" s="1782"/>
      <c r="CNO30" s="1782"/>
      <c r="CNP30" s="1782"/>
      <c r="CNQ30" s="1782"/>
      <c r="CNR30" s="1782"/>
      <c r="CNS30" s="1781"/>
      <c r="CNT30" s="1782"/>
      <c r="CNU30" s="1782"/>
      <c r="CNV30" s="1782"/>
      <c r="CNW30" s="1782"/>
      <c r="CNX30" s="1782"/>
      <c r="CNY30" s="1782"/>
      <c r="CNZ30" s="1782"/>
      <c r="COA30" s="1782"/>
      <c r="COB30" s="1782"/>
      <c r="COC30" s="1781"/>
      <c r="COD30" s="1782"/>
      <c r="COE30" s="1782"/>
      <c r="COF30" s="1782"/>
      <c r="COG30" s="1782"/>
      <c r="COH30" s="1782"/>
      <c r="COI30" s="1782"/>
      <c r="COJ30" s="1782"/>
      <c r="COK30" s="1782"/>
      <c r="COL30" s="1782"/>
      <c r="COM30" s="1781"/>
      <c r="CON30" s="1782"/>
      <c r="COO30" s="1782"/>
      <c r="COP30" s="1782"/>
      <c r="COQ30" s="1782"/>
      <c r="COR30" s="1782"/>
      <c r="COS30" s="1782"/>
      <c r="COT30" s="1782"/>
      <c r="COU30" s="1782"/>
      <c r="COV30" s="1782"/>
      <c r="COW30" s="1781"/>
      <c r="COX30" s="1782"/>
      <c r="COY30" s="1782"/>
      <c r="COZ30" s="1782"/>
      <c r="CPA30" s="1782"/>
      <c r="CPB30" s="1782"/>
      <c r="CPC30" s="1782"/>
      <c r="CPD30" s="1782"/>
      <c r="CPE30" s="1782"/>
      <c r="CPF30" s="1782"/>
      <c r="CPG30" s="1781"/>
      <c r="CPH30" s="1782"/>
      <c r="CPI30" s="1782"/>
      <c r="CPJ30" s="1782"/>
      <c r="CPK30" s="1782"/>
      <c r="CPL30" s="1782"/>
      <c r="CPM30" s="1782"/>
      <c r="CPN30" s="1782"/>
      <c r="CPO30" s="1782"/>
      <c r="CPP30" s="1782"/>
      <c r="CPQ30" s="1781"/>
      <c r="CPR30" s="1782"/>
      <c r="CPS30" s="1782"/>
      <c r="CPT30" s="1782"/>
      <c r="CPU30" s="1782"/>
      <c r="CPV30" s="1782"/>
      <c r="CPW30" s="1782"/>
      <c r="CPX30" s="1782"/>
      <c r="CPY30" s="1782"/>
      <c r="CPZ30" s="1782"/>
      <c r="CQA30" s="1781"/>
      <c r="CQB30" s="1782"/>
      <c r="CQC30" s="1782"/>
      <c r="CQD30" s="1782"/>
      <c r="CQE30" s="1782"/>
      <c r="CQF30" s="1782"/>
      <c r="CQG30" s="1782"/>
      <c r="CQH30" s="1782"/>
      <c r="CQI30" s="1782"/>
      <c r="CQJ30" s="1782"/>
      <c r="CQK30" s="1781"/>
      <c r="CQL30" s="1782"/>
      <c r="CQM30" s="1782"/>
      <c r="CQN30" s="1782"/>
      <c r="CQO30" s="1782"/>
      <c r="CQP30" s="1782"/>
      <c r="CQQ30" s="1782"/>
      <c r="CQR30" s="1782"/>
      <c r="CQS30" s="1782"/>
      <c r="CQT30" s="1782"/>
      <c r="CQU30" s="1781"/>
      <c r="CQV30" s="1782"/>
      <c r="CQW30" s="1782"/>
      <c r="CQX30" s="1782"/>
      <c r="CQY30" s="1782"/>
      <c r="CQZ30" s="1782"/>
      <c r="CRA30" s="1782"/>
      <c r="CRB30" s="1782"/>
      <c r="CRC30" s="1782"/>
      <c r="CRD30" s="1782"/>
      <c r="CRE30" s="1781"/>
      <c r="CRF30" s="1782"/>
      <c r="CRG30" s="1782"/>
      <c r="CRH30" s="1782"/>
      <c r="CRI30" s="1782"/>
      <c r="CRJ30" s="1782"/>
      <c r="CRK30" s="1782"/>
      <c r="CRL30" s="1782"/>
      <c r="CRM30" s="1782"/>
      <c r="CRN30" s="1782"/>
      <c r="CRO30" s="1781"/>
      <c r="CRP30" s="1782"/>
      <c r="CRQ30" s="1782"/>
      <c r="CRR30" s="1782"/>
      <c r="CRS30" s="1782"/>
      <c r="CRT30" s="1782"/>
      <c r="CRU30" s="1782"/>
      <c r="CRV30" s="1782"/>
      <c r="CRW30" s="1782"/>
      <c r="CRX30" s="1782"/>
      <c r="CRY30" s="1781"/>
      <c r="CRZ30" s="1782"/>
      <c r="CSA30" s="1782"/>
      <c r="CSB30" s="1782"/>
      <c r="CSC30" s="1782"/>
      <c r="CSD30" s="1782"/>
      <c r="CSE30" s="1782"/>
      <c r="CSF30" s="1782"/>
      <c r="CSG30" s="1782"/>
      <c r="CSH30" s="1782"/>
      <c r="CSI30" s="1781"/>
      <c r="CSJ30" s="1782"/>
      <c r="CSK30" s="1782"/>
      <c r="CSL30" s="1782"/>
      <c r="CSM30" s="1782"/>
      <c r="CSN30" s="1782"/>
      <c r="CSO30" s="1782"/>
      <c r="CSP30" s="1782"/>
      <c r="CSQ30" s="1782"/>
      <c r="CSR30" s="1782"/>
      <c r="CSS30" s="1781"/>
      <c r="CST30" s="1782"/>
      <c r="CSU30" s="1782"/>
      <c r="CSV30" s="1782"/>
      <c r="CSW30" s="1782"/>
      <c r="CSX30" s="1782"/>
      <c r="CSY30" s="1782"/>
      <c r="CSZ30" s="1782"/>
      <c r="CTA30" s="1782"/>
      <c r="CTB30" s="1782"/>
      <c r="CTC30" s="1781"/>
      <c r="CTD30" s="1782"/>
      <c r="CTE30" s="1782"/>
      <c r="CTF30" s="1782"/>
      <c r="CTG30" s="1782"/>
      <c r="CTH30" s="1782"/>
      <c r="CTI30" s="1782"/>
      <c r="CTJ30" s="1782"/>
      <c r="CTK30" s="1782"/>
      <c r="CTL30" s="1782"/>
      <c r="CTM30" s="1781"/>
      <c r="CTN30" s="1782"/>
      <c r="CTO30" s="1782"/>
      <c r="CTP30" s="1782"/>
      <c r="CTQ30" s="1782"/>
      <c r="CTR30" s="1782"/>
      <c r="CTS30" s="1782"/>
      <c r="CTT30" s="1782"/>
      <c r="CTU30" s="1782"/>
      <c r="CTV30" s="1782"/>
      <c r="CTW30" s="1781"/>
      <c r="CTX30" s="1782"/>
      <c r="CTY30" s="1782"/>
      <c r="CTZ30" s="1782"/>
      <c r="CUA30" s="1782"/>
      <c r="CUB30" s="1782"/>
      <c r="CUC30" s="1782"/>
      <c r="CUD30" s="1782"/>
      <c r="CUE30" s="1782"/>
      <c r="CUF30" s="1782"/>
      <c r="CUG30" s="1781"/>
      <c r="CUH30" s="1782"/>
      <c r="CUI30" s="1782"/>
      <c r="CUJ30" s="1782"/>
      <c r="CUK30" s="1782"/>
      <c r="CUL30" s="1782"/>
      <c r="CUM30" s="1782"/>
      <c r="CUN30" s="1782"/>
      <c r="CUO30" s="1782"/>
      <c r="CUP30" s="1782"/>
      <c r="CUQ30" s="1781"/>
      <c r="CUR30" s="1782"/>
      <c r="CUS30" s="1782"/>
      <c r="CUT30" s="1782"/>
      <c r="CUU30" s="1782"/>
      <c r="CUV30" s="1782"/>
      <c r="CUW30" s="1782"/>
      <c r="CUX30" s="1782"/>
      <c r="CUY30" s="1782"/>
      <c r="CUZ30" s="1782"/>
      <c r="CVA30" s="1781"/>
      <c r="CVB30" s="1782"/>
      <c r="CVC30" s="1782"/>
      <c r="CVD30" s="1782"/>
      <c r="CVE30" s="1782"/>
      <c r="CVF30" s="1782"/>
      <c r="CVG30" s="1782"/>
      <c r="CVH30" s="1782"/>
      <c r="CVI30" s="1782"/>
      <c r="CVJ30" s="1782"/>
      <c r="CVK30" s="1781"/>
      <c r="CVL30" s="1782"/>
      <c r="CVM30" s="1782"/>
      <c r="CVN30" s="1782"/>
      <c r="CVO30" s="1782"/>
      <c r="CVP30" s="1782"/>
      <c r="CVQ30" s="1782"/>
      <c r="CVR30" s="1782"/>
      <c r="CVS30" s="1782"/>
      <c r="CVT30" s="1782"/>
      <c r="CVU30" s="1781"/>
      <c r="CVV30" s="1782"/>
      <c r="CVW30" s="1782"/>
      <c r="CVX30" s="1782"/>
      <c r="CVY30" s="1782"/>
      <c r="CVZ30" s="1782"/>
      <c r="CWA30" s="1782"/>
      <c r="CWB30" s="1782"/>
      <c r="CWC30" s="1782"/>
      <c r="CWD30" s="1782"/>
      <c r="CWE30" s="1781"/>
      <c r="CWF30" s="1782"/>
      <c r="CWG30" s="1782"/>
      <c r="CWH30" s="1782"/>
      <c r="CWI30" s="1782"/>
      <c r="CWJ30" s="1782"/>
      <c r="CWK30" s="1782"/>
      <c r="CWL30" s="1782"/>
      <c r="CWM30" s="1782"/>
      <c r="CWN30" s="1782"/>
      <c r="CWO30" s="1781"/>
      <c r="CWP30" s="1782"/>
      <c r="CWQ30" s="1782"/>
      <c r="CWR30" s="1782"/>
      <c r="CWS30" s="1782"/>
      <c r="CWT30" s="1782"/>
      <c r="CWU30" s="1782"/>
      <c r="CWV30" s="1782"/>
      <c r="CWW30" s="1782"/>
      <c r="CWX30" s="1782"/>
      <c r="CWY30" s="1781"/>
      <c r="CWZ30" s="1782"/>
      <c r="CXA30" s="1782"/>
      <c r="CXB30" s="1782"/>
      <c r="CXC30" s="1782"/>
      <c r="CXD30" s="1782"/>
      <c r="CXE30" s="1782"/>
      <c r="CXF30" s="1782"/>
      <c r="CXG30" s="1782"/>
      <c r="CXH30" s="1782"/>
      <c r="CXI30" s="1781"/>
      <c r="CXJ30" s="1782"/>
      <c r="CXK30" s="1782"/>
      <c r="CXL30" s="1782"/>
      <c r="CXM30" s="1782"/>
      <c r="CXN30" s="1782"/>
      <c r="CXO30" s="1782"/>
      <c r="CXP30" s="1782"/>
      <c r="CXQ30" s="1782"/>
      <c r="CXR30" s="1782"/>
      <c r="CXS30" s="1781"/>
      <c r="CXT30" s="1782"/>
      <c r="CXU30" s="1782"/>
      <c r="CXV30" s="1782"/>
      <c r="CXW30" s="1782"/>
      <c r="CXX30" s="1782"/>
      <c r="CXY30" s="1782"/>
      <c r="CXZ30" s="1782"/>
      <c r="CYA30" s="1782"/>
      <c r="CYB30" s="1782"/>
      <c r="CYC30" s="1781"/>
      <c r="CYD30" s="1782"/>
      <c r="CYE30" s="1782"/>
      <c r="CYF30" s="1782"/>
      <c r="CYG30" s="1782"/>
      <c r="CYH30" s="1782"/>
      <c r="CYI30" s="1782"/>
      <c r="CYJ30" s="1782"/>
      <c r="CYK30" s="1782"/>
      <c r="CYL30" s="1782"/>
      <c r="CYM30" s="1781"/>
      <c r="CYN30" s="1782"/>
      <c r="CYO30" s="1782"/>
      <c r="CYP30" s="1782"/>
      <c r="CYQ30" s="1782"/>
      <c r="CYR30" s="1782"/>
      <c r="CYS30" s="1782"/>
      <c r="CYT30" s="1782"/>
      <c r="CYU30" s="1782"/>
      <c r="CYV30" s="1782"/>
      <c r="CYW30" s="1781"/>
      <c r="CYX30" s="1782"/>
      <c r="CYY30" s="1782"/>
      <c r="CYZ30" s="1782"/>
      <c r="CZA30" s="1782"/>
      <c r="CZB30" s="1782"/>
      <c r="CZC30" s="1782"/>
      <c r="CZD30" s="1782"/>
      <c r="CZE30" s="1782"/>
      <c r="CZF30" s="1782"/>
      <c r="CZG30" s="1781"/>
      <c r="CZH30" s="1782"/>
      <c r="CZI30" s="1782"/>
      <c r="CZJ30" s="1782"/>
      <c r="CZK30" s="1782"/>
      <c r="CZL30" s="1782"/>
      <c r="CZM30" s="1782"/>
      <c r="CZN30" s="1782"/>
      <c r="CZO30" s="1782"/>
      <c r="CZP30" s="1782"/>
      <c r="CZQ30" s="1781"/>
      <c r="CZR30" s="1782"/>
      <c r="CZS30" s="1782"/>
      <c r="CZT30" s="1782"/>
      <c r="CZU30" s="1782"/>
      <c r="CZV30" s="1782"/>
      <c r="CZW30" s="1782"/>
      <c r="CZX30" s="1782"/>
      <c r="CZY30" s="1782"/>
      <c r="CZZ30" s="1782"/>
      <c r="DAA30" s="1781"/>
      <c r="DAB30" s="1782"/>
      <c r="DAC30" s="1782"/>
      <c r="DAD30" s="1782"/>
      <c r="DAE30" s="1782"/>
      <c r="DAF30" s="1782"/>
      <c r="DAG30" s="1782"/>
      <c r="DAH30" s="1782"/>
      <c r="DAI30" s="1782"/>
      <c r="DAJ30" s="1782"/>
      <c r="DAK30" s="1781"/>
      <c r="DAL30" s="1782"/>
      <c r="DAM30" s="1782"/>
      <c r="DAN30" s="1782"/>
      <c r="DAO30" s="1782"/>
      <c r="DAP30" s="1782"/>
      <c r="DAQ30" s="1782"/>
      <c r="DAR30" s="1782"/>
      <c r="DAS30" s="1782"/>
      <c r="DAT30" s="1782"/>
      <c r="DAU30" s="1781"/>
      <c r="DAV30" s="1782"/>
      <c r="DAW30" s="1782"/>
      <c r="DAX30" s="1782"/>
      <c r="DAY30" s="1782"/>
      <c r="DAZ30" s="1782"/>
      <c r="DBA30" s="1782"/>
      <c r="DBB30" s="1782"/>
      <c r="DBC30" s="1782"/>
      <c r="DBD30" s="1782"/>
      <c r="DBE30" s="1781"/>
      <c r="DBF30" s="1782"/>
      <c r="DBG30" s="1782"/>
      <c r="DBH30" s="1782"/>
      <c r="DBI30" s="1782"/>
      <c r="DBJ30" s="1782"/>
      <c r="DBK30" s="1782"/>
      <c r="DBL30" s="1782"/>
      <c r="DBM30" s="1782"/>
      <c r="DBN30" s="1782"/>
      <c r="DBO30" s="1781"/>
      <c r="DBP30" s="1782"/>
      <c r="DBQ30" s="1782"/>
      <c r="DBR30" s="1782"/>
      <c r="DBS30" s="1782"/>
      <c r="DBT30" s="1782"/>
      <c r="DBU30" s="1782"/>
      <c r="DBV30" s="1782"/>
      <c r="DBW30" s="1782"/>
      <c r="DBX30" s="1782"/>
      <c r="DBY30" s="1781"/>
      <c r="DBZ30" s="1782"/>
      <c r="DCA30" s="1782"/>
      <c r="DCB30" s="1782"/>
      <c r="DCC30" s="1782"/>
      <c r="DCD30" s="1782"/>
      <c r="DCE30" s="1782"/>
      <c r="DCF30" s="1782"/>
      <c r="DCG30" s="1782"/>
      <c r="DCH30" s="1782"/>
      <c r="DCI30" s="1781"/>
      <c r="DCJ30" s="1782"/>
      <c r="DCK30" s="1782"/>
      <c r="DCL30" s="1782"/>
      <c r="DCM30" s="1782"/>
      <c r="DCN30" s="1782"/>
      <c r="DCO30" s="1782"/>
      <c r="DCP30" s="1782"/>
      <c r="DCQ30" s="1782"/>
      <c r="DCR30" s="1782"/>
      <c r="DCS30" s="1781"/>
      <c r="DCT30" s="1782"/>
      <c r="DCU30" s="1782"/>
      <c r="DCV30" s="1782"/>
      <c r="DCW30" s="1782"/>
      <c r="DCX30" s="1782"/>
      <c r="DCY30" s="1782"/>
      <c r="DCZ30" s="1782"/>
      <c r="DDA30" s="1782"/>
      <c r="DDB30" s="1782"/>
      <c r="DDC30" s="1781"/>
      <c r="DDD30" s="1782"/>
      <c r="DDE30" s="1782"/>
      <c r="DDF30" s="1782"/>
      <c r="DDG30" s="1782"/>
      <c r="DDH30" s="1782"/>
      <c r="DDI30" s="1782"/>
      <c r="DDJ30" s="1782"/>
      <c r="DDK30" s="1782"/>
      <c r="DDL30" s="1782"/>
      <c r="DDM30" s="1781"/>
      <c r="DDN30" s="1782"/>
      <c r="DDO30" s="1782"/>
      <c r="DDP30" s="1782"/>
      <c r="DDQ30" s="1782"/>
      <c r="DDR30" s="1782"/>
      <c r="DDS30" s="1782"/>
      <c r="DDT30" s="1782"/>
      <c r="DDU30" s="1782"/>
      <c r="DDV30" s="1782"/>
      <c r="DDW30" s="1781"/>
      <c r="DDX30" s="1782"/>
      <c r="DDY30" s="1782"/>
      <c r="DDZ30" s="1782"/>
      <c r="DEA30" s="1782"/>
      <c r="DEB30" s="1782"/>
      <c r="DEC30" s="1782"/>
      <c r="DED30" s="1782"/>
      <c r="DEE30" s="1782"/>
      <c r="DEF30" s="1782"/>
      <c r="DEG30" s="1781"/>
      <c r="DEH30" s="1782"/>
      <c r="DEI30" s="1782"/>
      <c r="DEJ30" s="1782"/>
      <c r="DEK30" s="1782"/>
      <c r="DEL30" s="1782"/>
      <c r="DEM30" s="1782"/>
      <c r="DEN30" s="1782"/>
      <c r="DEO30" s="1782"/>
      <c r="DEP30" s="1782"/>
      <c r="DEQ30" s="1781"/>
      <c r="DER30" s="1782"/>
      <c r="DES30" s="1782"/>
      <c r="DET30" s="1782"/>
      <c r="DEU30" s="1782"/>
      <c r="DEV30" s="1782"/>
      <c r="DEW30" s="1782"/>
      <c r="DEX30" s="1782"/>
      <c r="DEY30" s="1782"/>
      <c r="DEZ30" s="1782"/>
      <c r="DFA30" s="1781"/>
      <c r="DFB30" s="1782"/>
      <c r="DFC30" s="1782"/>
      <c r="DFD30" s="1782"/>
      <c r="DFE30" s="1782"/>
      <c r="DFF30" s="1782"/>
      <c r="DFG30" s="1782"/>
      <c r="DFH30" s="1782"/>
      <c r="DFI30" s="1782"/>
      <c r="DFJ30" s="1782"/>
      <c r="DFK30" s="1781"/>
      <c r="DFL30" s="1782"/>
      <c r="DFM30" s="1782"/>
      <c r="DFN30" s="1782"/>
      <c r="DFO30" s="1782"/>
      <c r="DFP30" s="1782"/>
      <c r="DFQ30" s="1782"/>
      <c r="DFR30" s="1782"/>
      <c r="DFS30" s="1782"/>
      <c r="DFT30" s="1782"/>
      <c r="DFU30" s="1781"/>
      <c r="DFV30" s="1782"/>
      <c r="DFW30" s="1782"/>
      <c r="DFX30" s="1782"/>
      <c r="DFY30" s="1782"/>
      <c r="DFZ30" s="1782"/>
      <c r="DGA30" s="1782"/>
      <c r="DGB30" s="1782"/>
      <c r="DGC30" s="1782"/>
      <c r="DGD30" s="1782"/>
      <c r="DGE30" s="1781"/>
      <c r="DGF30" s="1782"/>
      <c r="DGG30" s="1782"/>
      <c r="DGH30" s="1782"/>
      <c r="DGI30" s="1782"/>
      <c r="DGJ30" s="1782"/>
      <c r="DGK30" s="1782"/>
      <c r="DGL30" s="1782"/>
      <c r="DGM30" s="1782"/>
      <c r="DGN30" s="1782"/>
      <c r="DGO30" s="1781"/>
      <c r="DGP30" s="1782"/>
      <c r="DGQ30" s="1782"/>
      <c r="DGR30" s="1782"/>
      <c r="DGS30" s="1782"/>
      <c r="DGT30" s="1782"/>
      <c r="DGU30" s="1782"/>
      <c r="DGV30" s="1782"/>
      <c r="DGW30" s="1782"/>
      <c r="DGX30" s="1782"/>
      <c r="DGY30" s="1781"/>
      <c r="DGZ30" s="1782"/>
      <c r="DHA30" s="1782"/>
      <c r="DHB30" s="1782"/>
      <c r="DHC30" s="1782"/>
      <c r="DHD30" s="1782"/>
      <c r="DHE30" s="1782"/>
      <c r="DHF30" s="1782"/>
      <c r="DHG30" s="1782"/>
      <c r="DHH30" s="1782"/>
      <c r="DHI30" s="1781"/>
      <c r="DHJ30" s="1782"/>
      <c r="DHK30" s="1782"/>
      <c r="DHL30" s="1782"/>
      <c r="DHM30" s="1782"/>
      <c r="DHN30" s="1782"/>
      <c r="DHO30" s="1782"/>
      <c r="DHP30" s="1782"/>
      <c r="DHQ30" s="1782"/>
      <c r="DHR30" s="1782"/>
      <c r="DHS30" s="1781"/>
      <c r="DHT30" s="1782"/>
      <c r="DHU30" s="1782"/>
      <c r="DHV30" s="1782"/>
      <c r="DHW30" s="1782"/>
      <c r="DHX30" s="1782"/>
      <c r="DHY30" s="1782"/>
      <c r="DHZ30" s="1782"/>
      <c r="DIA30" s="1782"/>
      <c r="DIB30" s="1782"/>
      <c r="DIC30" s="1781"/>
      <c r="DID30" s="1782"/>
      <c r="DIE30" s="1782"/>
      <c r="DIF30" s="1782"/>
      <c r="DIG30" s="1782"/>
      <c r="DIH30" s="1782"/>
      <c r="DII30" s="1782"/>
      <c r="DIJ30" s="1782"/>
      <c r="DIK30" s="1782"/>
      <c r="DIL30" s="1782"/>
      <c r="DIM30" s="1781"/>
      <c r="DIN30" s="1782"/>
      <c r="DIO30" s="1782"/>
      <c r="DIP30" s="1782"/>
      <c r="DIQ30" s="1782"/>
      <c r="DIR30" s="1782"/>
      <c r="DIS30" s="1782"/>
      <c r="DIT30" s="1782"/>
      <c r="DIU30" s="1782"/>
      <c r="DIV30" s="1782"/>
      <c r="DIW30" s="1781"/>
      <c r="DIX30" s="1782"/>
      <c r="DIY30" s="1782"/>
      <c r="DIZ30" s="1782"/>
      <c r="DJA30" s="1782"/>
      <c r="DJB30" s="1782"/>
      <c r="DJC30" s="1782"/>
      <c r="DJD30" s="1782"/>
      <c r="DJE30" s="1782"/>
      <c r="DJF30" s="1782"/>
      <c r="DJG30" s="1781"/>
      <c r="DJH30" s="1782"/>
      <c r="DJI30" s="1782"/>
      <c r="DJJ30" s="1782"/>
      <c r="DJK30" s="1782"/>
      <c r="DJL30" s="1782"/>
      <c r="DJM30" s="1782"/>
      <c r="DJN30" s="1782"/>
      <c r="DJO30" s="1782"/>
      <c r="DJP30" s="1782"/>
      <c r="DJQ30" s="1781"/>
      <c r="DJR30" s="1782"/>
      <c r="DJS30" s="1782"/>
      <c r="DJT30" s="1782"/>
      <c r="DJU30" s="1782"/>
      <c r="DJV30" s="1782"/>
      <c r="DJW30" s="1782"/>
      <c r="DJX30" s="1782"/>
      <c r="DJY30" s="1782"/>
      <c r="DJZ30" s="1782"/>
      <c r="DKA30" s="1781"/>
      <c r="DKB30" s="1782"/>
      <c r="DKC30" s="1782"/>
      <c r="DKD30" s="1782"/>
      <c r="DKE30" s="1782"/>
      <c r="DKF30" s="1782"/>
      <c r="DKG30" s="1782"/>
      <c r="DKH30" s="1782"/>
      <c r="DKI30" s="1782"/>
      <c r="DKJ30" s="1782"/>
      <c r="DKK30" s="1781"/>
      <c r="DKL30" s="1782"/>
      <c r="DKM30" s="1782"/>
      <c r="DKN30" s="1782"/>
      <c r="DKO30" s="1782"/>
      <c r="DKP30" s="1782"/>
      <c r="DKQ30" s="1782"/>
      <c r="DKR30" s="1782"/>
      <c r="DKS30" s="1782"/>
      <c r="DKT30" s="1782"/>
      <c r="DKU30" s="1781"/>
      <c r="DKV30" s="1782"/>
      <c r="DKW30" s="1782"/>
      <c r="DKX30" s="1782"/>
      <c r="DKY30" s="1782"/>
      <c r="DKZ30" s="1782"/>
      <c r="DLA30" s="1782"/>
      <c r="DLB30" s="1782"/>
      <c r="DLC30" s="1782"/>
      <c r="DLD30" s="1782"/>
      <c r="DLE30" s="1781"/>
      <c r="DLF30" s="1782"/>
      <c r="DLG30" s="1782"/>
      <c r="DLH30" s="1782"/>
      <c r="DLI30" s="1782"/>
      <c r="DLJ30" s="1782"/>
      <c r="DLK30" s="1782"/>
      <c r="DLL30" s="1782"/>
      <c r="DLM30" s="1782"/>
      <c r="DLN30" s="1782"/>
      <c r="DLO30" s="1781"/>
      <c r="DLP30" s="1782"/>
      <c r="DLQ30" s="1782"/>
      <c r="DLR30" s="1782"/>
      <c r="DLS30" s="1782"/>
      <c r="DLT30" s="1782"/>
      <c r="DLU30" s="1782"/>
      <c r="DLV30" s="1782"/>
      <c r="DLW30" s="1782"/>
      <c r="DLX30" s="1782"/>
      <c r="DLY30" s="1781"/>
      <c r="DLZ30" s="1782"/>
      <c r="DMA30" s="1782"/>
      <c r="DMB30" s="1782"/>
      <c r="DMC30" s="1782"/>
      <c r="DMD30" s="1782"/>
      <c r="DME30" s="1782"/>
      <c r="DMF30" s="1782"/>
      <c r="DMG30" s="1782"/>
      <c r="DMH30" s="1782"/>
      <c r="DMI30" s="1781"/>
      <c r="DMJ30" s="1782"/>
      <c r="DMK30" s="1782"/>
      <c r="DML30" s="1782"/>
      <c r="DMM30" s="1782"/>
      <c r="DMN30" s="1782"/>
      <c r="DMO30" s="1782"/>
      <c r="DMP30" s="1782"/>
      <c r="DMQ30" s="1782"/>
      <c r="DMR30" s="1782"/>
      <c r="DMS30" s="1781"/>
      <c r="DMT30" s="1782"/>
      <c r="DMU30" s="1782"/>
      <c r="DMV30" s="1782"/>
      <c r="DMW30" s="1782"/>
      <c r="DMX30" s="1782"/>
      <c r="DMY30" s="1782"/>
      <c r="DMZ30" s="1782"/>
      <c r="DNA30" s="1782"/>
      <c r="DNB30" s="1782"/>
      <c r="DNC30" s="1781"/>
      <c r="DND30" s="1782"/>
      <c r="DNE30" s="1782"/>
      <c r="DNF30" s="1782"/>
      <c r="DNG30" s="1782"/>
      <c r="DNH30" s="1782"/>
      <c r="DNI30" s="1782"/>
      <c r="DNJ30" s="1782"/>
      <c r="DNK30" s="1782"/>
      <c r="DNL30" s="1782"/>
      <c r="DNM30" s="1781"/>
      <c r="DNN30" s="1782"/>
      <c r="DNO30" s="1782"/>
      <c r="DNP30" s="1782"/>
      <c r="DNQ30" s="1782"/>
      <c r="DNR30" s="1782"/>
      <c r="DNS30" s="1782"/>
      <c r="DNT30" s="1782"/>
      <c r="DNU30" s="1782"/>
      <c r="DNV30" s="1782"/>
      <c r="DNW30" s="1781"/>
      <c r="DNX30" s="1782"/>
      <c r="DNY30" s="1782"/>
      <c r="DNZ30" s="1782"/>
      <c r="DOA30" s="1782"/>
      <c r="DOB30" s="1782"/>
      <c r="DOC30" s="1782"/>
      <c r="DOD30" s="1782"/>
      <c r="DOE30" s="1782"/>
      <c r="DOF30" s="1782"/>
      <c r="DOG30" s="1781"/>
      <c r="DOH30" s="1782"/>
      <c r="DOI30" s="1782"/>
      <c r="DOJ30" s="1782"/>
      <c r="DOK30" s="1782"/>
      <c r="DOL30" s="1782"/>
      <c r="DOM30" s="1782"/>
      <c r="DON30" s="1782"/>
      <c r="DOO30" s="1782"/>
      <c r="DOP30" s="1782"/>
      <c r="DOQ30" s="1781"/>
      <c r="DOR30" s="1782"/>
      <c r="DOS30" s="1782"/>
      <c r="DOT30" s="1782"/>
      <c r="DOU30" s="1782"/>
      <c r="DOV30" s="1782"/>
      <c r="DOW30" s="1782"/>
      <c r="DOX30" s="1782"/>
      <c r="DOY30" s="1782"/>
      <c r="DOZ30" s="1782"/>
      <c r="DPA30" s="1781"/>
      <c r="DPB30" s="1782"/>
      <c r="DPC30" s="1782"/>
      <c r="DPD30" s="1782"/>
      <c r="DPE30" s="1782"/>
      <c r="DPF30" s="1782"/>
      <c r="DPG30" s="1782"/>
      <c r="DPH30" s="1782"/>
      <c r="DPI30" s="1782"/>
      <c r="DPJ30" s="1782"/>
      <c r="DPK30" s="1781"/>
      <c r="DPL30" s="1782"/>
      <c r="DPM30" s="1782"/>
      <c r="DPN30" s="1782"/>
      <c r="DPO30" s="1782"/>
      <c r="DPP30" s="1782"/>
      <c r="DPQ30" s="1782"/>
      <c r="DPR30" s="1782"/>
      <c r="DPS30" s="1782"/>
      <c r="DPT30" s="1782"/>
      <c r="DPU30" s="1781"/>
      <c r="DPV30" s="1782"/>
      <c r="DPW30" s="1782"/>
      <c r="DPX30" s="1782"/>
      <c r="DPY30" s="1782"/>
      <c r="DPZ30" s="1782"/>
      <c r="DQA30" s="1782"/>
      <c r="DQB30" s="1782"/>
      <c r="DQC30" s="1782"/>
      <c r="DQD30" s="1782"/>
      <c r="DQE30" s="1781"/>
      <c r="DQF30" s="1782"/>
      <c r="DQG30" s="1782"/>
      <c r="DQH30" s="1782"/>
      <c r="DQI30" s="1782"/>
      <c r="DQJ30" s="1782"/>
      <c r="DQK30" s="1782"/>
      <c r="DQL30" s="1782"/>
      <c r="DQM30" s="1782"/>
      <c r="DQN30" s="1782"/>
      <c r="DQO30" s="1781"/>
      <c r="DQP30" s="1782"/>
      <c r="DQQ30" s="1782"/>
      <c r="DQR30" s="1782"/>
      <c r="DQS30" s="1782"/>
      <c r="DQT30" s="1782"/>
      <c r="DQU30" s="1782"/>
      <c r="DQV30" s="1782"/>
      <c r="DQW30" s="1782"/>
      <c r="DQX30" s="1782"/>
      <c r="DQY30" s="1781"/>
      <c r="DQZ30" s="1782"/>
      <c r="DRA30" s="1782"/>
      <c r="DRB30" s="1782"/>
      <c r="DRC30" s="1782"/>
      <c r="DRD30" s="1782"/>
      <c r="DRE30" s="1782"/>
      <c r="DRF30" s="1782"/>
      <c r="DRG30" s="1782"/>
      <c r="DRH30" s="1782"/>
      <c r="DRI30" s="1781"/>
      <c r="DRJ30" s="1782"/>
      <c r="DRK30" s="1782"/>
      <c r="DRL30" s="1782"/>
      <c r="DRM30" s="1782"/>
      <c r="DRN30" s="1782"/>
      <c r="DRO30" s="1782"/>
      <c r="DRP30" s="1782"/>
      <c r="DRQ30" s="1782"/>
      <c r="DRR30" s="1782"/>
      <c r="DRS30" s="1781"/>
      <c r="DRT30" s="1782"/>
      <c r="DRU30" s="1782"/>
      <c r="DRV30" s="1782"/>
      <c r="DRW30" s="1782"/>
      <c r="DRX30" s="1782"/>
      <c r="DRY30" s="1782"/>
      <c r="DRZ30" s="1782"/>
      <c r="DSA30" s="1782"/>
      <c r="DSB30" s="1782"/>
      <c r="DSC30" s="1781"/>
      <c r="DSD30" s="1782"/>
      <c r="DSE30" s="1782"/>
      <c r="DSF30" s="1782"/>
      <c r="DSG30" s="1782"/>
      <c r="DSH30" s="1782"/>
      <c r="DSI30" s="1782"/>
      <c r="DSJ30" s="1782"/>
      <c r="DSK30" s="1782"/>
      <c r="DSL30" s="1782"/>
      <c r="DSM30" s="1781"/>
      <c r="DSN30" s="1782"/>
      <c r="DSO30" s="1782"/>
      <c r="DSP30" s="1782"/>
      <c r="DSQ30" s="1782"/>
      <c r="DSR30" s="1782"/>
      <c r="DSS30" s="1782"/>
      <c r="DST30" s="1782"/>
      <c r="DSU30" s="1782"/>
      <c r="DSV30" s="1782"/>
      <c r="DSW30" s="1781"/>
      <c r="DSX30" s="1782"/>
      <c r="DSY30" s="1782"/>
      <c r="DSZ30" s="1782"/>
      <c r="DTA30" s="1782"/>
      <c r="DTB30" s="1782"/>
      <c r="DTC30" s="1782"/>
      <c r="DTD30" s="1782"/>
      <c r="DTE30" s="1782"/>
      <c r="DTF30" s="1782"/>
      <c r="DTG30" s="1781"/>
      <c r="DTH30" s="1782"/>
      <c r="DTI30" s="1782"/>
      <c r="DTJ30" s="1782"/>
      <c r="DTK30" s="1782"/>
      <c r="DTL30" s="1782"/>
      <c r="DTM30" s="1782"/>
      <c r="DTN30" s="1782"/>
      <c r="DTO30" s="1782"/>
      <c r="DTP30" s="1782"/>
      <c r="DTQ30" s="1781"/>
      <c r="DTR30" s="1782"/>
      <c r="DTS30" s="1782"/>
      <c r="DTT30" s="1782"/>
      <c r="DTU30" s="1782"/>
      <c r="DTV30" s="1782"/>
      <c r="DTW30" s="1782"/>
      <c r="DTX30" s="1782"/>
      <c r="DTY30" s="1782"/>
      <c r="DTZ30" s="1782"/>
      <c r="DUA30" s="1781"/>
      <c r="DUB30" s="1782"/>
      <c r="DUC30" s="1782"/>
      <c r="DUD30" s="1782"/>
      <c r="DUE30" s="1782"/>
      <c r="DUF30" s="1782"/>
      <c r="DUG30" s="1782"/>
      <c r="DUH30" s="1782"/>
      <c r="DUI30" s="1782"/>
      <c r="DUJ30" s="1782"/>
      <c r="DUK30" s="1781"/>
      <c r="DUL30" s="1782"/>
      <c r="DUM30" s="1782"/>
      <c r="DUN30" s="1782"/>
      <c r="DUO30" s="1782"/>
      <c r="DUP30" s="1782"/>
      <c r="DUQ30" s="1782"/>
      <c r="DUR30" s="1782"/>
      <c r="DUS30" s="1782"/>
      <c r="DUT30" s="1782"/>
      <c r="DUU30" s="1781"/>
      <c r="DUV30" s="1782"/>
      <c r="DUW30" s="1782"/>
      <c r="DUX30" s="1782"/>
      <c r="DUY30" s="1782"/>
      <c r="DUZ30" s="1782"/>
      <c r="DVA30" s="1782"/>
      <c r="DVB30" s="1782"/>
      <c r="DVC30" s="1782"/>
      <c r="DVD30" s="1782"/>
      <c r="DVE30" s="1781"/>
      <c r="DVF30" s="1782"/>
      <c r="DVG30" s="1782"/>
      <c r="DVH30" s="1782"/>
      <c r="DVI30" s="1782"/>
      <c r="DVJ30" s="1782"/>
      <c r="DVK30" s="1782"/>
      <c r="DVL30" s="1782"/>
      <c r="DVM30" s="1782"/>
      <c r="DVN30" s="1782"/>
      <c r="DVO30" s="1781"/>
      <c r="DVP30" s="1782"/>
      <c r="DVQ30" s="1782"/>
      <c r="DVR30" s="1782"/>
      <c r="DVS30" s="1782"/>
      <c r="DVT30" s="1782"/>
      <c r="DVU30" s="1782"/>
      <c r="DVV30" s="1782"/>
      <c r="DVW30" s="1782"/>
      <c r="DVX30" s="1782"/>
      <c r="DVY30" s="1781"/>
      <c r="DVZ30" s="1782"/>
      <c r="DWA30" s="1782"/>
      <c r="DWB30" s="1782"/>
      <c r="DWC30" s="1782"/>
      <c r="DWD30" s="1782"/>
      <c r="DWE30" s="1782"/>
      <c r="DWF30" s="1782"/>
      <c r="DWG30" s="1782"/>
      <c r="DWH30" s="1782"/>
      <c r="DWI30" s="1781"/>
      <c r="DWJ30" s="1782"/>
      <c r="DWK30" s="1782"/>
      <c r="DWL30" s="1782"/>
      <c r="DWM30" s="1782"/>
      <c r="DWN30" s="1782"/>
      <c r="DWO30" s="1782"/>
      <c r="DWP30" s="1782"/>
      <c r="DWQ30" s="1782"/>
      <c r="DWR30" s="1782"/>
      <c r="DWS30" s="1781"/>
      <c r="DWT30" s="1782"/>
      <c r="DWU30" s="1782"/>
      <c r="DWV30" s="1782"/>
      <c r="DWW30" s="1782"/>
      <c r="DWX30" s="1782"/>
      <c r="DWY30" s="1782"/>
      <c r="DWZ30" s="1782"/>
      <c r="DXA30" s="1782"/>
      <c r="DXB30" s="1782"/>
      <c r="DXC30" s="1781"/>
      <c r="DXD30" s="1782"/>
      <c r="DXE30" s="1782"/>
      <c r="DXF30" s="1782"/>
      <c r="DXG30" s="1782"/>
      <c r="DXH30" s="1782"/>
      <c r="DXI30" s="1782"/>
      <c r="DXJ30" s="1782"/>
      <c r="DXK30" s="1782"/>
      <c r="DXL30" s="1782"/>
      <c r="DXM30" s="1781"/>
      <c r="DXN30" s="1782"/>
      <c r="DXO30" s="1782"/>
      <c r="DXP30" s="1782"/>
      <c r="DXQ30" s="1782"/>
      <c r="DXR30" s="1782"/>
      <c r="DXS30" s="1782"/>
      <c r="DXT30" s="1782"/>
      <c r="DXU30" s="1782"/>
      <c r="DXV30" s="1782"/>
      <c r="DXW30" s="1781"/>
      <c r="DXX30" s="1782"/>
      <c r="DXY30" s="1782"/>
      <c r="DXZ30" s="1782"/>
      <c r="DYA30" s="1782"/>
      <c r="DYB30" s="1782"/>
      <c r="DYC30" s="1782"/>
      <c r="DYD30" s="1782"/>
      <c r="DYE30" s="1782"/>
      <c r="DYF30" s="1782"/>
      <c r="DYG30" s="1781"/>
      <c r="DYH30" s="1782"/>
      <c r="DYI30" s="1782"/>
      <c r="DYJ30" s="1782"/>
      <c r="DYK30" s="1782"/>
      <c r="DYL30" s="1782"/>
      <c r="DYM30" s="1782"/>
      <c r="DYN30" s="1782"/>
      <c r="DYO30" s="1782"/>
      <c r="DYP30" s="1782"/>
      <c r="DYQ30" s="1781"/>
      <c r="DYR30" s="1782"/>
      <c r="DYS30" s="1782"/>
      <c r="DYT30" s="1782"/>
      <c r="DYU30" s="1782"/>
      <c r="DYV30" s="1782"/>
      <c r="DYW30" s="1782"/>
      <c r="DYX30" s="1782"/>
      <c r="DYY30" s="1782"/>
      <c r="DYZ30" s="1782"/>
      <c r="DZA30" s="1781"/>
      <c r="DZB30" s="1782"/>
      <c r="DZC30" s="1782"/>
      <c r="DZD30" s="1782"/>
      <c r="DZE30" s="1782"/>
      <c r="DZF30" s="1782"/>
      <c r="DZG30" s="1782"/>
      <c r="DZH30" s="1782"/>
      <c r="DZI30" s="1782"/>
      <c r="DZJ30" s="1782"/>
      <c r="DZK30" s="1781"/>
      <c r="DZL30" s="1782"/>
      <c r="DZM30" s="1782"/>
      <c r="DZN30" s="1782"/>
      <c r="DZO30" s="1782"/>
      <c r="DZP30" s="1782"/>
      <c r="DZQ30" s="1782"/>
      <c r="DZR30" s="1782"/>
      <c r="DZS30" s="1782"/>
      <c r="DZT30" s="1782"/>
      <c r="DZU30" s="1781"/>
      <c r="DZV30" s="1782"/>
      <c r="DZW30" s="1782"/>
      <c r="DZX30" s="1782"/>
      <c r="DZY30" s="1782"/>
      <c r="DZZ30" s="1782"/>
      <c r="EAA30" s="1782"/>
      <c r="EAB30" s="1782"/>
      <c r="EAC30" s="1782"/>
      <c r="EAD30" s="1782"/>
      <c r="EAE30" s="1781"/>
      <c r="EAF30" s="1782"/>
      <c r="EAG30" s="1782"/>
      <c r="EAH30" s="1782"/>
      <c r="EAI30" s="1782"/>
      <c r="EAJ30" s="1782"/>
      <c r="EAK30" s="1782"/>
      <c r="EAL30" s="1782"/>
      <c r="EAM30" s="1782"/>
      <c r="EAN30" s="1782"/>
      <c r="EAO30" s="1781"/>
      <c r="EAP30" s="1782"/>
      <c r="EAQ30" s="1782"/>
      <c r="EAR30" s="1782"/>
      <c r="EAS30" s="1782"/>
      <c r="EAT30" s="1782"/>
      <c r="EAU30" s="1782"/>
      <c r="EAV30" s="1782"/>
      <c r="EAW30" s="1782"/>
      <c r="EAX30" s="1782"/>
      <c r="EAY30" s="1781"/>
      <c r="EAZ30" s="1782"/>
      <c r="EBA30" s="1782"/>
      <c r="EBB30" s="1782"/>
      <c r="EBC30" s="1782"/>
      <c r="EBD30" s="1782"/>
      <c r="EBE30" s="1782"/>
      <c r="EBF30" s="1782"/>
      <c r="EBG30" s="1782"/>
      <c r="EBH30" s="1782"/>
      <c r="EBI30" s="1781"/>
      <c r="EBJ30" s="1782"/>
      <c r="EBK30" s="1782"/>
      <c r="EBL30" s="1782"/>
      <c r="EBM30" s="1782"/>
      <c r="EBN30" s="1782"/>
      <c r="EBO30" s="1782"/>
      <c r="EBP30" s="1782"/>
      <c r="EBQ30" s="1782"/>
      <c r="EBR30" s="1782"/>
      <c r="EBS30" s="1781"/>
      <c r="EBT30" s="1782"/>
      <c r="EBU30" s="1782"/>
      <c r="EBV30" s="1782"/>
      <c r="EBW30" s="1782"/>
      <c r="EBX30" s="1782"/>
      <c r="EBY30" s="1782"/>
      <c r="EBZ30" s="1782"/>
      <c r="ECA30" s="1782"/>
      <c r="ECB30" s="1782"/>
      <c r="ECC30" s="1781"/>
      <c r="ECD30" s="1782"/>
      <c r="ECE30" s="1782"/>
      <c r="ECF30" s="1782"/>
      <c r="ECG30" s="1782"/>
      <c r="ECH30" s="1782"/>
      <c r="ECI30" s="1782"/>
      <c r="ECJ30" s="1782"/>
      <c r="ECK30" s="1782"/>
      <c r="ECL30" s="1782"/>
      <c r="ECM30" s="1781"/>
      <c r="ECN30" s="1782"/>
      <c r="ECO30" s="1782"/>
      <c r="ECP30" s="1782"/>
      <c r="ECQ30" s="1782"/>
      <c r="ECR30" s="1782"/>
      <c r="ECS30" s="1782"/>
      <c r="ECT30" s="1782"/>
      <c r="ECU30" s="1782"/>
      <c r="ECV30" s="1782"/>
      <c r="ECW30" s="1781"/>
      <c r="ECX30" s="1782"/>
      <c r="ECY30" s="1782"/>
      <c r="ECZ30" s="1782"/>
      <c r="EDA30" s="1782"/>
      <c r="EDB30" s="1782"/>
      <c r="EDC30" s="1782"/>
      <c r="EDD30" s="1782"/>
      <c r="EDE30" s="1782"/>
      <c r="EDF30" s="1782"/>
      <c r="EDG30" s="1781"/>
      <c r="EDH30" s="1782"/>
      <c r="EDI30" s="1782"/>
      <c r="EDJ30" s="1782"/>
      <c r="EDK30" s="1782"/>
      <c r="EDL30" s="1782"/>
      <c r="EDM30" s="1782"/>
      <c r="EDN30" s="1782"/>
      <c r="EDO30" s="1782"/>
      <c r="EDP30" s="1782"/>
      <c r="EDQ30" s="1781"/>
      <c r="EDR30" s="1782"/>
      <c r="EDS30" s="1782"/>
      <c r="EDT30" s="1782"/>
      <c r="EDU30" s="1782"/>
      <c r="EDV30" s="1782"/>
      <c r="EDW30" s="1782"/>
      <c r="EDX30" s="1782"/>
      <c r="EDY30" s="1782"/>
      <c r="EDZ30" s="1782"/>
      <c r="EEA30" s="1781"/>
      <c r="EEB30" s="1782"/>
      <c r="EEC30" s="1782"/>
      <c r="EED30" s="1782"/>
      <c r="EEE30" s="1782"/>
      <c r="EEF30" s="1782"/>
      <c r="EEG30" s="1782"/>
      <c r="EEH30" s="1782"/>
      <c r="EEI30" s="1782"/>
      <c r="EEJ30" s="1782"/>
      <c r="EEK30" s="1781"/>
      <c r="EEL30" s="1782"/>
      <c r="EEM30" s="1782"/>
      <c r="EEN30" s="1782"/>
      <c r="EEO30" s="1782"/>
      <c r="EEP30" s="1782"/>
      <c r="EEQ30" s="1782"/>
      <c r="EER30" s="1782"/>
      <c r="EES30" s="1782"/>
      <c r="EET30" s="1782"/>
      <c r="EEU30" s="1781"/>
      <c r="EEV30" s="1782"/>
      <c r="EEW30" s="1782"/>
      <c r="EEX30" s="1782"/>
      <c r="EEY30" s="1782"/>
      <c r="EEZ30" s="1782"/>
      <c r="EFA30" s="1782"/>
      <c r="EFB30" s="1782"/>
      <c r="EFC30" s="1782"/>
      <c r="EFD30" s="1782"/>
      <c r="EFE30" s="1781"/>
      <c r="EFF30" s="1782"/>
      <c r="EFG30" s="1782"/>
      <c r="EFH30" s="1782"/>
      <c r="EFI30" s="1782"/>
      <c r="EFJ30" s="1782"/>
      <c r="EFK30" s="1782"/>
      <c r="EFL30" s="1782"/>
      <c r="EFM30" s="1782"/>
      <c r="EFN30" s="1782"/>
      <c r="EFO30" s="1781"/>
      <c r="EFP30" s="1782"/>
      <c r="EFQ30" s="1782"/>
      <c r="EFR30" s="1782"/>
      <c r="EFS30" s="1782"/>
      <c r="EFT30" s="1782"/>
      <c r="EFU30" s="1782"/>
      <c r="EFV30" s="1782"/>
      <c r="EFW30" s="1782"/>
      <c r="EFX30" s="1782"/>
      <c r="EFY30" s="1781"/>
      <c r="EFZ30" s="1782"/>
      <c r="EGA30" s="1782"/>
      <c r="EGB30" s="1782"/>
      <c r="EGC30" s="1782"/>
      <c r="EGD30" s="1782"/>
      <c r="EGE30" s="1782"/>
      <c r="EGF30" s="1782"/>
      <c r="EGG30" s="1782"/>
      <c r="EGH30" s="1782"/>
      <c r="EGI30" s="1781"/>
      <c r="EGJ30" s="1782"/>
      <c r="EGK30" s="1782"/>
      <c r="EGL30" s="1782"/>
      <c r="EGM30" s="1782"/>
      <c r="EGN30" s="1782"/>
      <c r="EGO30" s="1782"/>
      <c r="EGP30" s="1782"/>
      <c r="EGQ30" s="1782"/>
      <c r="EGR30" s="1782"/>
      <c r="EGS30" s="1781"/>
      <c r="EGT30" s="1782"/>
      <c r="EGU30" s="1782"/>
      <c r="EGV30" s="1782"/>
      <c r="EGW30" s="1782"/>
      <c r="EGX30" s="1782"/>
      <c r="EGY30" s="1782"/>
      <c r="EGZ30" s="1782"/>
      <c r="EHA30" s="1782"/>
      <c r="EHB30" s="1782"/>
      <c r="EHC30" s="1781"/>
      <c r="EHD30" s="1782"/>
      <c r="EHE30" s="1782"/>
      <c r="EHF30" s="1782"/>
      <c r="EHG30" s="1782"/>
      <c r="EHH30" s="1782"/>
      <c r="EHI30" s="1782"/>
      <c r="EHJ30" s="1782"/>
      <c r="EHK30" s="1782"/>
      <c r="EHL30" s="1782"/>
      <c r="EHM30" s="1781"/>
      <c r="EHN30" s="1782"/>
      <c r="EHO30" s="1782"/>
      <c r="EHP30" s="1782"/>
      <c r="EHQ30" s="1782"/>
      <c r="EHR30" s="1782"/>
      <c r="EHS30" s="1782"/>
      <c r="EHT30" s="1782"/>
      <c r="EHU30" s="1782"/>
      <c r="EHV30" s="1782"/>
      <c r="EHW30" s="1781"/>
      <c r="EHX30" s="1782"/>
      <c r="EHY30" s="1782"/>
      <c r="EHZ30" s="1782"/>
      <c r="EIA30" s="1782"/>
      <c r="EIB30" s="1782"/>
      <c r="EIC30" s="1782"/>
      <c r="EID30" s="1782"/>
      <c r="EIE30" s="1782"/>
      <c r="EIF30" s="1782"/>
      <c r="EIG30" s="1781"/>
      <c r="EIH30" s="1782"/>
      <c r="EII30" s="1782"/>
      <c r="EIJ30" s="1782"/>
      <c r="EIK30" s="1782"/>
      <c r="EIL30" s="1782"/>
      <c r="EIM30" s="1782"/>
      <c r="EIN30" s="1782"/>
      <c r="EIO30" s="1782"/>
      <c r="EIP30" s="1782"/>
      <c r="EIQ30" s="1781"/>
      <c r="EIR30" s="1782"/>
      <c r="EIS30" s="1782"/>
      <c r="EIT30" s="1782"/>
      <c r="EIU30" s="1782"/>
      <c r="EIV30" s="1782"/>
      <c r="EIW30" s="1782"/>
      <c r="EIX30" s="1782"/>
      <c r="EIY30" s="1782"/>
      <c r="EIZ30" s="1782"/>
      <c r="EJA30" s="1781"/>
      <c r="EJB30" s="1782"/>
      <c r="EJC30" s="1782"/>
      <c r="EJD30" s="1782"/>
      <c r="EJE30" s="1782"/>
      <c r="EJF30" s="1782"/>
      <c r="EJG30" s="1782"/>
      <c r="EJH30" s="1782"/>
      <c r="EJI30" s="1782"/>
      <c r="EJJ30" s="1782"/>
      <c r="EJK30" s="1781"/>
      <c r="EJL30" s="1782"/>
      <c r="EJM30" s="1782"/>
      <c r="EJN30" s="1782"/>
      <c r="EJO30" s="1782"/>
      <c r="EJP30" s="1782"/>
      <c r="EJQ30" s="1782"/>
      <c r="EJR30" s="1782"/>
      <c r="EJS30" s="1782"/>
      <c r="EJT30" s="1782"/>
      <c r="EJU30" s="1781"/>
      <c r="EJV30" s="1782"/>
      <c r="EJW30" s="1782"/>
      <c r="EJX30" s="1782"/>
      <c r="EJY30" s="1782"/>
      <c r="EJZ30" s="1782"/>
      <c r="EKA30" s="1782"/>
      <c r="EKB30" s="1782"/>
      <c r="EKC30" s="1782"/>
      <c r="EKD30" s="1782"/>
      <c r="EKE30" s="1781"/>
      <c r="EKF30" s="1782"/>
      <c r="EKG30" s="1782"/>
      <c r="EKH30" s="1782"/>
      <c r="EKI30" s="1782"/>
      <c r="EKJ30" s="1782"/>
      <c r="EKK30" s="1782"/>
      <c r="EKL30" s="1782"/>
      <c r="EKM30" s="1782"/>
      <c r="EKN30" s="1782"/>
      <c r="EKO30" s="1781"/>
      <c r="EKP30" s="1782"/>
      <c r="EKQ30" s="1782"/>
      <c r="EKR30" s="1782"/>
      <c r="EKS30" s="1782"/>
      <c r="EKT30" s="1782"/>
      <c r="EKU30" s="1782"/>
      <c r="EKV30" s="1782"/>
      <c r="EKW30" s="1782"/>
      <c r="EKX30" s="1782"/>
      <c r="EKY30" s="1781"/>
      <c r="EKZ30" s="1782"/>
      <c r="ELA30" s="1782"/>
      <c r="ELB30" s="1782"/>
      <c r="ELC30" s="1782"/>
      <c r="ELD30" s="1782"/>
      <c r="ELE30" s="1782"/>
      <c r="ELF30" s="1782"/>
      <c r="ELG30" s="1782"/>
      <c r="ELH30" s="1782"/>
      <c r="ELI30" s="1781"/>
      <c r="ELJ30" s="1782"/>
      <c r="ELK30" s="1782"/>
      <c r="ELL30" s="1782"/>
      <c r="ELM30" s="1782"/>
      <c r="ELN30" s="1782"/>
      <c r="ELO30" s="1782"/>
      <c r="ELP30" s="1782"/>
      <c r="ELQ30" s="1782"/>
      <c r="ELR30" s="1782"/>
      <c r="ELS30" s="1781"/>
      <c r="ELT30" s="1782"/>
      <c r="ELU30" s="1782"/>
      <c r="ELV30" s="1782"/>
      <c r="ELW30" s="1782"/>
      <c r="ELX30" s="1782"/>
      <c r="ELY30" s="1782"/>
      <c r="ELZ30" s="1782"/>
      <c r="EMA30" s="1782"/>
      <c r="EMB30" s="1782"/>
      <c r="EMC30" s="1781"/>
      <c r="EMD30" s="1782"/>
      <c r="EME30" s="1782"/>
      <c r="EMF30" s="1782"/>
      <c r="EMG30" s="1782"/>
      <c r="EMH30" s="1782"/>
      <c r="EMI30" s="1782"/>
      <c r="EMJ30" s="1782"/>
      <c r="EMK30" s="1782"/>
      <c r="EML30" s="1782"/>
      <c r="EMM30" s="1781"/>
      <c r="EMN30" s="1782"/>
      <c r="EMO30" s="1782"/>
      <c r="EMP30" s="1782"/>
      <c r="EMQ30" s="1782"/>
      <c r="EMR30" s="1782"/>
      <c r="EMS30" s="1782"/>
      <c r="EMT30" s="1782"/>
      <c r="EMU30" s="1782"/>
      <c r="EMV30" s="1782"/>
      <c r="EMW30" s="1781"/>
      <c r="EMX30" s="1782"/>
      <c r="EMY30" s="1782"/>
      <c r="EMZ30" s="1782"/>
      <c r="ENA30" s="1782"/>
      <c r="ENB30" s="1782"/>
      <c r="ENC30" s="1782"/>
      <c r="END30" s="1782"/>
      <c r="ENE30" s="1782"/>
      <c r="ENF30" s="1782"/>
      <c r="ENG30" s="1781"/>
      <c r="ENH30" s="1782"/>
      <c r="ENI30" s="1782"/>
      <c r="ENJ30" s="1782"/>
      <c r="ENK30" s="1782"/>
      <c r="ENL30" s="1782"/>
      <c r="ENM30" s="1782"/>
      <c r="ENN30" s="1782"/>
      <c r="ENO30" s="1782"/>
      <c r="ENP30" s="1782"/>
      <c r="ENQ30" s="1781"/>
      <c r="ENR30" s="1782"/>
      <c r="ENS30" s="1782"/>
      <c r="ENT30" s="1782"/>
      <c r="ENU30" s="1782"/>
      <c r="ENV30" s="1782"/>
      <c r="ENW30" s="1782"/>
      <c r="ENX30" s="1782"/>
      <c r="ENY30" s="1782"/>
      <c r="ENZ30" s="1782"/>
      <c r="EOA30" s="1781"/>
      <c r="EOB30" s="1782"/>
      <c r="EOC30" s="1782"/>
      <c r="EOD30" s="1782"/>
      <c r="EOE30" s="1782"/>
      <c r="EOF30" s="1782"/>
      <c r="EOG30" s="1782"/>
      <c r="EOH30" s="1782"/>
      <c r="EOI30" s="1782"/>
      <c r="EOJ30" s="1782"/>
      <c r="EOK30" s="1781"/>
      <c r="EOL30" s="1782"/>
      <c r="EOM30" s="1782"/>
      <c r="EON30" s="1782"/>
      <c r="EOO30" s="1782"/>
      <c r="EOP30" s="1782"/>
      <c r="EOQ30" s="1782"/>
      <c r="EOR30" s="1782"/>
      <c r="EOS30" s="1782"/>
      <c r="EOT30" s="1782"/>
      <c r="EOU30" s="1781"/>
      <c r="EOV30" s="1782"/>
      <c r="EOW30" s="1782"/>
      <c r="EOX30" s="1782"/>
      <c r="EOY30" s="1782"/>
      <c r="EOZ30" s="1782"/>
      <c r="EPA30" s="1782"/>
      <c r="EPB30" s="1782"/>
      <c r="EPC30" s="1782"/>
      <c r="EPD30" s="1782"/>
      <c r="EPE30" s="1781"/>
      <c r="EPF30" s="1782"/>
      <c r="EPG30" s="1782"/>
      <c r="EPH30" s="1782"/>
      <c r="EPI30" s="1782"/>
      <c r="EPJ30" s="1782"/>
      <c r="EPK30" s="1782"/>
      <c r="EPL30" s="1782"/>
      <c r="EPM30" s="1782"/>
      <c r="EPN30" s="1782"/>
      <c r="EPO30" s="1781"/>
      <c r="EPP30" s="1782"/>
      <c r="EPQ30" s="1782"/>
      <c r="EPR30" s="1782"/>
      <c r="EPS30" s="1782"/>
      <c r="EPT30" s="1782"/>
      <c r="EPU30" s="1782"/>
      <c r="EPV30" s="1782"/>
      <c r="EPW30" s="1782"/>
      <c r="EPX30" s="1782"/>
      <c r="EPY30" s="1781"/>
      <c r="EPZ30" s="1782"/>
      <c r="EQA30" s="1782"/>
      <c r="EQB30" s="1782"/>
      <c r="EQC30" s="1782"/>
      <c r="EQD30" s="1782"/>
      <c r="EQE30" s="1782"/>
      <c r="EQF30" s="1782"/>
      <c r="EQG30" s="1782"/>
      <c r="EQH30" s="1782"/>
      <c r="EQI30" s="1781"/>
      <c r="EQJ30" s="1782"/>
      <c r="EQK30" s="1782"/>
      <c r="EQL30" s="1782"/>
      <c r="EQM30" s="1782"/>
      <c r="EQN30" s="1782"/>
      <c r="EQO30" s="1782"/>
      <c r="EQP30" s="1782"/>
      <c r="EQQ30" s="1782"/>
      <c r="EQR30" s="1782"/>
      <c r="EQS30" s="1781"/>
      <c r="EQT30" s="1782"/>
      <c r="EQU30" s="1782"/>
      <c r="EQV30" s="1782"/>
      <c r="EQW30" s="1782"/>
      <c r="EQX30" s="1782"/>
      <c r="EQY30" s="1782"/>
      <c r="EQZ30" s="1782"/>
      <c r="ERA30" s="1782"/>
      <c r="ERB30" s="1782"/>
      <c r="ERC30" s="1781"/>
      <c r="ERD30" s="1782"/>
      <c r="ERE30" s="1782"/>
      <c r="ERF30" s="1782"/>
      <c r="ERG30" s="1782"/>
      <c r="ERH30" s="1782"/>
      <c r="ERI30" s="1782"/>
      <c r="ERJ30" s="1782"/>
      <c r="ERK30" s="1782"/>
      <c r="ERL30" s="1782"/>
      <c r="ERM30" s="1781"/>
      <c r="ERN30" s="1782"/>
      <c r="ERO30" s="1782"/>
      <c r="ERP30" s="1782"/>
      <c r="ERQ30" s="1782"/>
      <c r="ERR30" s="1782"/>
      <c r="ERS30" s="1782"/>
      <c r="ERT30" s="1782"/>
      <c r="ERU30" s="1782"/>
      <c r="ERV30" s="1782"/>
      <c r="ERW30" s="1781"/>
      <c r="ERX30" s="1782"/>
      <c r="ERY30" s="1782"/>
      <c r="ERZ30" s="1782"/>
      <c r="ESA30" s="1782"/>
      <c r="ESB30" s="1782"/>
      <c r="ESC30" s="1782"/>
      <c r="ESD30" s="1782"/>
      <c r="ESE30" s="1782"/>
      <c r="ESF30" s="1782"/>
      <c r="ESG30" s="1781"/>
      <c r="ESH30" s="1782"/>
      <c r="ESI30" s="1782"/>
      <c r="ESJ30" s="1782"/>
      <c r="ESK30" s="1782"/>
      <c r="ESL30" s="1782"/>
      <c r="ESM30" s="1782"/>
      <c r="ESN30" s="1782"/>
      <c r="ESO30" s="1782"/>
      <c r="ESP30" s="1782"/>
      <c r="ESQ30" s="1781"/>
      <c r="ESR30" s="1782"/>
      <c r="ESS30" s="1782"/>
      <c r="EST30" s="1782"/>
      <c r="ESU30" s="1782"/>
      <c r="ESV30" s="1782"/>
      <c r="ESW30" s="1782"/>
      <c r="ESX30" s="1782"/>
      <c r="ESY30" s="1782"/>
      <c r="ESZ30" s="1782"/>
      <c r="ETA30" s="1781"/>
      <c r="ETB30" s="1782"/>
      <c r="ETC30" s="1782"/>
      <c r="ETD30" s="1782"/>
      <c r="ETE30" s="1782"/>
      <c r="ETF30" s="1782"/>
      <c r="ETG30" s="1782"/>
      <c r="ETH30" s="1782"/>
      <c r="ETI30" s="1782"/>
      <c r="ETJ30" s="1782"/>
      <c r="ETK30" s="1781"/>
      <c r="ETL30" s="1782"/>
      <c r="ETM30" s="1782"/>
      <c r="ETN30" s="1782"/>
      <c r="ETO30" s="1782"/>
      <c r="ETP30" s="1782"/>
      <c r="ETQ30" s="1782"/>
      <c r="ETR30" s="1782"/>
      <c r="ETS30" s="1782"/>
      <c r="ETT30" s="1782"/>
      <c r="ETU30" s="1781"/>
      <c r="ETV30" s="1782"/>
      <c r="ETW30" s="1782"/>
      <c r="ETX30" s="1782"/>
      <c r="ETY30" s="1782"/>
      <c r="ETZ30" s="1782"/>
      <c r="EUA30" s="1782"/>
      <c r="EUB30" s="1782"/>
      <c r="EUC30" s="1782"/>
      <c r="EUD30" s="1782"/>
      <c r="EUE30" s="1781"/>
      <c r="EUF30" s="1782"/>
      <c r="EUG30" s="1782"/>
      <c r="EUH30" s="1782"/>
      <c r="EUI30" s="1782"/>
      <c r="EUJ30" s="1782"/>
      <c r="EUK30" s="1782"/>
      <c r="EUL30" s="1782"/>
      <c r="EUM30" s="1782"/>
      <c r="EUN30" s="1782"/>
      <c r="EUO30" s="1781"/>
      <c r="EUP30" s="1782"/>
      <c r="EUQ30" s="1782"/>
      <c r="EUR30" s="1782"/>
      <c r="EUS30" s="1782"/>
      <c r="EUT30" s="1782"/>
      <c r="EUU30" s="1782"/>
      <c r="EUV30" s="1782"/>
      <c r="EUW30" s="1782"/>
      <c r="EUX30" s="1782"/>
      <c r="EUY30" s="1781"/>
      <c r="EUZ30" s="1782"/>
      <c r="EVA30" s="1782"/>
      <c r="EVB30" s="1782"/>
      <c r="EVC30" s="1782"/>
      <c r="EVD30" s="1782"/>
      <c r="EVE30" s="1782"/>
      <c r="EVF30" s="1782"/>
      <c r="EVG30" s="1782"/>
      <c r="EVH30" s="1782"/>
      <c r="EVI30" s="1781"/>
      <c r="EVJ30" s="1782"/>
      <c r="EVK30" s="1782"/>
      <c r="EVL30" s="1782"/>
      <c r="EVM30" s="1782"/>
      <c r="EVN30" s="1782"/>
      <c r="EVO30" s="1782"/>
      <c r="EVP30" s="1782"/>
      <c r="EVQ30" s="1782"/>
      <c r="EVR30" s="1782"/>
      <c r="EVS30" s="1781"/>
      <c r="EVT30" s="1782"/>
      <c r="EVU30" s="1782"/>
      <c r="EVV30" s="1782"/>
      <c r="EVW30" s="1782"/>
      <c r="EVX30" s="1782"/>
      <c r="EVY30" s="1782"/>
      <c r="EVZ30" s="1782"/>
      <c r="EWA30" s="1782"/>
      <c r="EWB30" s="1782"/>
      <c r="EWC30" s="1781"/>
      <c r="EWD30" s="1782"/>
      <c r="EWE30" s="1782"/>
      <c r="EWF30" s="1782"/>
      <c r="EWG30" s="1782"/>
      <c r="EWH30" s="1782"/>
      <c r="EWI30" s="1782"/>
      <c r="EWJ30" s="1782"/>
      <c r="EWK30" s="1782"/>
      <c r="EWL30" s="1782"/>
      <c r="EWM30" s="1781"/>
      <c r="EWN30" s="1782"/>
      <c r="EWO30" s="1782"/>
      <c r="EWP30" s="1782"/>
      <c r="EWQ30" s="1782"/>
      <c r="EWR30" s="1782"/>
      <c r="EWS30" s="1782"/>
      <c r="EWT30" s="1782"/>
      <c r="EWU30" s="1782"/>
      <c r="EWV30" s="1782"/>
      <c r="EWW30" s="1781"/>
      <c r="EWX30" s="1782"/>
      <c r="EWY30" s="1782"/>
      <c r="EWZ30" s="1782"/>
      <c r="EXA30" s="1782"/>
      <c r="EXB30" s="1782"/>
      <c r="EXC30" s="1782"/>
      <c r="EXD30" s="1782"/>
      <c r="EXE30" s="1782"/>
      <c r="EXF30" s="1782"/>
      <c r="EXG30" s="1781"/>
      <c r="EXH30" s="1782"/>
      <c r="EXI30" s="1782"/>
      <c r="EXJ30" s="1782"/>
      <c r="EXK30" s="1782"/>
      <c r="EXL30" s="1782"/>
      <c r="EXM30" s="1782"/>
      <c r="EXN30" s="1782"/>
      <c r="EXO30" s="1782"/>
      <c r="EXP30" s="1782"/>
      <c r="EXQ30" s="1781"/>
      <c r="EXR30" s="1782"/>
      <c r="EXS30" s="1782"/>
      <c r="EXT30" s="1782"/>
      <c r="EXU30" s="1782"/>
      <c r="EXV30" s="1782"/>
      <c r="EXW30" s="1782"/>
      <c r="EXX30" s="1782"/>
      <c r="EXY30" s="1782"/>
      <c r="EXZ30" s="1782"/>
      <c r="EYA30" s="1781"/>
      <c r="EYB30" s="1782"/>
      <c r="EYC30" s="1782"/>
      <c r="EYD30" s="1782"/>
      <c r="EYE30" s="1782"/>
      <c r="EYF30" s="1782"/>
      <c r="EYG30" s="1782"/>
      <c r="EYH30" s="1782"/>
      <c r="EYI30" s="1782"/>
      <c r="EYJ30" s="1782"/>
      <c r="EYK30" s="1781"/>
      <c r="EYL30" s="1782"/>
      <c r="EYM30" s="1782"/>
      <c r="EYN30" s="1782"/>
      <c r="EYO30" s="1782"/>
      <c r="EYP30" s="1782"/>
      <c r="EYQ30" s="1782"/>
      <c r="EYR30" s="1782"/>
      <c r="EYS30" s="1782"/>
      <c r="EYT30" s="1782"/>
      <c r="EYU30" s="1781"/>
      <c r="EYV30" s="1782"/>
      <c r="EYW30" s="1782"/>
      <c r="EYX30" s="1782"/>
      <c r="EYY30" s="1782"/>
      <c r="EYZ30" s="1782"/>
      <c r="EZA30" s="1782"/>
      <c r="EZB30" s="1782"/>
      <c r="EZC30" s="1782"/>
      <c r="EZD30" s="1782"/>
      <c r="EZE30" s="1781"/>
      <c r="EZF30" s="1782"/>
      <c r="EZG30" s="1782"/>
      <c r="EZH30" s="1782"/>
      <c r="EZI30" s="1782"/>
      <c r="EZJ30" s="1782"/>
      <c r="EZK30" s="1782"/>
      <c r="EZL30" s="1782"/>
      <c r="EZM30" s="1782"/>
      <c r="EZN30" s="1782"/>
      <c r="EZO30" s="1781"/>
      <c r="EZP30" s="1782"/>
      <c r="EZQ30" s="1782"/>
      <c r="EZR30" s="1782"/>
      <c r="EZS30" s="1782"/>
      <c r="EZT30" s="1782"/>
      <c r="EZU30" s="1782"/>
      <c r="EZV30" s="1782"/>
      <c r="EZW30" s="1782"/>
      <c r="EZX30" s="1782"/>
      <c r="EZY30" s="1781"/>
      <c r="EZZ30" s="1782"/>
      <c r="FAA30" s="1782"/>
      <c r="FAB30" s="1782"/>
      <c r="FAC30" s="1782"/>
      <c r="FAD30" s="1782"/>
      <c r="FAE30" s="1782"/>
      <c r="FAF30" s="1782"/>
      <c r="FAG30" s="1782"/>
      <c r="FAH30" s="1782"/>
      <c r="FAI30" s="1781"/>
      <c r="FAJ30" s="1782"/>
      <c r="FAK30" s="1782"/>
      <c r="FAL30" s="1782"/>
      <c r="FAM30" s="1782"/>
      <c r="FAN30" s="1782"/>
      <c r="FAO30" s="1782"/>
      <c r="FAP30" s="1782"/>
      <c r="FAQ30" s="1782"/>
      <c r="FAR30" s="1782"/>
      <c r="FAS30" s="1781"/>
      <c r="FAT30" s="1782"/>
      <c r="FAU30" s="1782"/>
      <c r="FAV30" s="1782"/>
      <c r="FAW30" s="1782"/>
      <c r="FAX30" s="1782"/>
      <c r="FAY30" s="1782"/>
      <c r="FAZ30" s="1782"/>
      <c r="FBA30" s="1782"/>
      <c r="FBB30" s="1782"/>
      <c r="FBC30" s="1781"/>
      <c r="FBD30" s="1782"/>
      <c r="FBE30" s="1782"/>
      <c r="FBF30" s="1782"/>
      <c r="FBG30" s="1782"/>
      <c r="FBH30" s="1782"/>
      <c r="FBI30" s="1782"/>
      <c r="FBJ30" s="1782"/>
      <c r="FBK30" s="1782"/>
      <c r="FBL30" s="1782"/>
      <c r="FBM30" s="1781"/>
      <c r="FBN30" s="1782"/>
      <c r="FBO30" s="1782"/>
      <c r="FBP30" s="1782"/>
      <c r="FBQ30" s="1782"/>
      <c r="FBR30" s="1782"/>
      <c r="FBS30" s="1782"/>
      <c r="FBT30" s="1782"/>
      <c r="FBU30" s="1782"/>
      <c r="FBV30" s="1782"/>
      <c r="FBW30" s="1781"/>
      <c r="FBX30" s="1782"/>
      <c r="FBY30" s="1782"/>
      <c r="FBZ30" s="1782"/>
      <c r="FCA30" s="1782"/>
      <c r="FCB30" s="1782"/>
      <c r="FCC30" s="1782"/>
      <c r="FCD30" s="1782"/>
      <c r="FCE30" s="1782"/>
      <c r="FCF30" s="1782"/>
      <c r="FCG30" s="1781"/>
      <c r="FCH30" s="1782"/>
      <c r="FCI30" s="1782"/>
      <c r="FCJ30" s="1782"/>
      <c r="FCK30" s="1782"/>
      <c r="FCL30" s="1782"/>
      <c r="FCM30" s="1782"/>
      <c r="FCN30" s="1782"/>
      <c r="FCO30" s="1782"/>
      <c r="FCP30" s="1782"/>
      <c r="FCQ30" s="1781"/>
      <c r="FCR30" s="1782"/>
      <c r="FCS30" s="1782"/>
      <c r="FCT30" s="1782"/>
      <c r="FCU30" s="1782"/>
      <c r="FCV30" s="1782"/>
      <c r="FCW30" s="1782"/>
      <c r="FCX30" s="1782"/>
      <c r="FCY30" s="1782"/>
      <c r="FCZ30" s="1782"/>
      <c r="FDA30" s="1781"/>
      <c r="FDB30" s="1782"/>
      <c r="FDC30" s="1782"/>
      <c r="FDD30" s="1782"/>
      <c r="FDE30" s="1782"/>
      <c r="FDF30" s="1782"/>
      <c r="FDG30" s="1782"/>
      <c r="FDH30" s="1782"/>
      <c r="FDI30" s="1782"/>
      <c r="FDJ30" s="1782"/>
      <c r="FDK30" s="1781"/>
      <c r="FDL30" s="1782"/>
      <c r="FDM30" s="1782"/>
      <c r="FDN30" s="1782"/>
      <c r="FDO30" s="1782"/>
      <c r="FDP30" s="1782"/>
      <c r="FDQ30" s="1782"/>
      <c r="FDR30" s="1782"/>
      <c r="FDS30" s="1782"/>
      <c r="FDT30" s="1782"/>
      <c r="FDU30" s="1781"/>
      <c r="FDV30" s="1782"/>
      <c r="FDW30" s="1782"/>
      <c r="FDX30" s="1782"/>
      <c r="FDY30" s="1782"/>
      <c r="FDZ30" s="1782"/>
      <c r="FEA30" s="1782"/>
      <c r="FEB30" s="1782"/>
      <c r="FEC30" s="1782"/>
      <c r="FED30" s="1782"/>
      <c r="FEE30" s="1781"/>
      <c r="FEF30" s="1782"/>
      <c r="FEG30" s="1782"/>
      <c r="FEH30" s="1782"/>
      <c r="FEI30" s="1782"/>
      <c r="FEJ30" s="1782"/>
      <c r="FEK30" s="1782"/>
      <c r="FEL30" s="1782"/>
      <c r="FEM30" s="1782"/>
      <c r="FEN30" s="1782"/>
      <c r="FEO30" s="1781"/>
      <c r="FEP30" s="1782"/>
      <c r="FEQ30" s="1782"/>
      <c r="FER30" s="1782"/>
      <c r="FES30" s="1782"/>
      <c r="FET30" s="1782"/>
      <c r="FEU30" s="1782"/>
      <c r="FEV30" s="1782"/>
      <c r="FEW30" s="1782"/>
      <c r="FEX30" s="1782"/>
      <c r="FEY30" s="1781"/>
      <c r="FEZ30" s="1782"/>
      <c r="FFA30" s="1782"/>
      <c r="FFB30" s="1782"/>
      <c r="FFC30" s="1782"/>
      <c r="FFD30" s="1782"/>
      <c r="FFE30" s="1782"/>
      <c r="FFF30" s="1782"/>
      <c r="FFG30" s="1782"/>
      <c r="FFH30" s="1782"/>
      <c r="FFI30" s="1781"/>
      <c r="FFJ30" s="1782"/>
      <c r="FFK30" s="1782"/>
      <c r="FFL30" s="1782"/>
      <c r="FFM30" s="1782"/>
      <c r="FFN30" s="1782"/>
      <c r="FFO30" s="1782"/>
      <c r="FFP30" s="1782"/>
      <c r="FFQ30" s="1782"/>
      <c r="FFR30" s="1782"/>
      <c r="FFS30" s="1781"/>
      <c r="FFT30" s="1782"/>
      <c r="FFU30" s="1782"/>
      <c r="FFV30" s="1782"/>
      <c r="FFW30" s="1782"/>
      <c r="FFX30" s="1782"/>
      <c r="FFY30" s="1782"/>
      <c r="FFZ30" s="1782"/>
      <c r="FGA30" s="1782"/>
      <c r="FGB30" s="1782"/>
      <c r="FGC30" s="1781"/>
      <c r="FGD30" s="1782"/>
      <c r="FGE30" s="1782"/>
      <c r="FGF30" s="1782"/>
      <c r="FGG30" s="1782"/>
      <c r="FGH30" s="1782"/>
      <c r="FGI30" s="1782"/>
      <c r="FGJ30" s="1782"/>
      <c r="FGK30" s="1782"/>
      <c r="FGL30" s="1782"/>
      <c r="FGM30" s="1781"/>
      <c r="FGN30" s="1782"/>
      <c r="FGO30" s="1782"/>
      <c r="FGP30" s="1782"/>
      <c r="FGQ30" s="1782"/>
      <c r="FGR30" s="1782"/>
      <c r="FGS30" s="1782"/>
      <c r="FGT30" s="1782"/>
      <c r="FGU30" s="1782"/>
      <c r="FGV30" s="1782"/>
      <c r="FGW30" s="1781"/>
      <c r="FGX30" s="1782"/>
      <c r="FGY30" s="1782"/>
      <c r="FGZ30" s="1782"/>
      <c r="FHA30" s="1782"/>
      <c r="FHB30" s="1782"/>
      <c r="FHC30" s="1782"/>
      <c r="FHD30" s="1782"/>
      <c r="FHE30" s="1782"/>
      <c r="FHF30" s="1782"/>
      <c r="FHG30" s="1781"/>
      <c r="FHH30" s="1782"/>
      <c r="FHI30" s="1782"/>
      <c r="FHJ30" s="1782"/>
      <c r="FHK30" s="1782"/>
      <c r="FHL30" s="1782"/>
      <c r="FHM30" s="1782"/>
      <c r="FHN30" s="1782"/>
      <c r="FHO30" s="1782"/>
      <c r="FHP30" s="1782"/>
      <c r="FHQ30" s="1781"/>
      <c r="FHR30" s="1782"/>
      <c r="FHS30" s="1782"/>
      <c r="FHT30" s="1782"/>
      <c r="FHU30" s="1782"/>
      <c r="FHV30" s="1782"/>
      <c r="FHW30" s="1782"/>
      <c r="FHX30" s="1782"/>
      <c r="FHY30" s="1782"/>
      <c r="FHZ30" s="1782"/>
      <c r="FIA30" s="1781"/>
      <c r="FIB30" s="1782"/>
      <c r="FIC30" s="1782"/>
      <c r="FID30" s="1782"/>
      <c r="FIE30" s="1782"/>
      <c r="FIF30" s="1782"/>
      <c r="FIG30" s="1782"/>
      <c r="FIH30" s="1782"/>
      <c r="FII30" s="1782"/>
      <c r="FIJ30" s="1782"/>
      <c r="FIK30" s="1781"/>
      <c r="FIL30" s="1782"/>
      <c r="FIM30" s="1782"/>
      <c r="FIN30" s="1782"/>
      <c r="FIO30" s="1782"/>
      <c r="FIP30" s="1782"/>
      <c r="FIQ30" s="1782"/>
      <c r="FIR30" s="1782"/>
      <c r="FIS30" s="1782"/>
      <c r="FIT30" s="1782"/>
      <c r="FIU30" s="1781"/>
      <c r="FIV30" s="1782"/>
      <c r="FIW30" s="1782"/>
      <c r="FIX30" s="1782"/>
      <c r="FIY30" s="1782"/>
      <c r="FIZ30" s="1782"/>
      <c r="FJA30" s="1782"/>
      <c r="FJB30" s="1782"/>
      <c r="FJC30" s="1782"/>
      <c r="FJD30" s="1782"/>
      <c r="FJE30" s="1781"/>
      <c r="FJF30" s="1782"/>
      <c r="FJG30" s="1782"/>
      <c r="FJH30" s="1782"/>
      <c r="FJI30" s="1782"/>
      <c r="FJJ30" s="1782"/>
      <c r="FJK30" s="1782"/>
      <c r="FJL30" s="1782"/>
      <c r="FJM30" s="1782"/>
      <c r="FJN30" s="1782"/>
      <c r="FJO30" s="1781"/>
      <c r="FJP30" s="1782"/>
      <c r="FJQ30" s="1782"/>
      <c r="FJR30" s="1782"/>
      <c r="FJS30" s="1782"/>
      <c r="FJT30" s="1782"/>
      <c r="FJU30" s="1782"/>
      <c r="FJV30" s="1782"/>
      <c r="FJW30" s="1782"/>
      <c r="FJX30" s="1782"/>
      <c r="FJY30" s="1781"/>
      <c r="FJZ30" s="1782"/>
      <c r="FKA30" s="1782"/>
      <c r="FKB30" s="1782"/>
      <c r="FKC30" s="1782"/>
      <c r="FKD30" s="1782"/>
      <c r="FKE30" s="1782"/>
      <c r="FKF30" s="1782"/>
      <c r="FKG30" s="1782"/>
      <c r="FKH30" s="1782"/>
      <c r="FKI30" s="1781"/>
      <c r="FKJ30" s="1782"/>
      <c r="FKK30" s="1782"/>
      <c r="FKL30" s="1782"/>
      <c r="FKM30" s="1782"/>
      <c r="FKN30" s="1782"/>
      <c r="FKO30" s="1782"/>
      <c r="FKP30" s="1782"/>
      <c r="FKQ30" s="1782"/>
      <c r="FKR30" s="1782"/>
      <c r="FKS30" s="1781"/>
      <c r="FKT30" s="1782"/>
      <c r="FKU30" s="1782"/>
      <c r="FKV30" s="1782"/>
      <c r="FKW30" s="1782"/>
      <c r="FKX30" s="1782"/>
      <c r="FKY30" s="1782"/>
      <c r="FKZ30" s="1782"/>
      <c r="FLA30" s="1782"/>
      <c r="FLB30" s="1782"/>
      <c r="FLC30" s="1781"/>
      <c r="FLD30" s="1782"/>
      <c r="FLE30" s="1782"/>
      <c r="FLF30" s="1782"/>
      <c r="FLG30" s="1782"/>
      <c r="FLH30" s="1782"/>
      <c r="FLI30" s="1782"/>
      <c r="FLJ30" s="1782"/>
      <c r="FLK30" s="1782"/>
      <c r="FLL30" s="1782"/>
      <c r="FLM30" s="1781"/>
      <c r="FLN30" s="1782"/>
      <c r="FLO30" s="1782"/>
      <c r="FLP30" s="1782"/>
      <c r="FLQ30" s="1782"/>
      <c r="FLR30" s="1782"/>
      <c r="FLS30" s="1782"/>
      <c r="FLT30" s="1782"/>
      <c r="FLU30" s="1782"/>
      <c r="FLV30" s="1782"/>
      <c r="FLW30" s="1781"/>
      <c r="FLX30" s="1782"/>
      <c r="FLY30" s="1782"/>
      <c r="FLZ30" s="1782"/>
      <c r="FMA30" s="1782"/>
      <c r="FMB30" s="1782"/>
      <c r="FMC30" s="1782"/>
      <c r="FMD30" s="1782"/>
      <c r="FME30" s="1782"/>
      <c r="FMF30" s="1782"/>
      <c r="FMG30" s="1781"/>
      <c r="FMH30" s="1782"/>
      <c r="FMI30" s="1782"/>
      <c r="FMJ30" s="1782"/>
      <c r="FMK30" s="1782"/>
      <c r="FML30" s="1782"/>
      <c r="FMM30" s="1782"/>
      <c r="FMN30" s="1782"/>
      <c r="FMO30" s="1782"/>
      <c r="FMP30" s="1782"/>
      <c r="FMQ30" s="1781"/>
      <c r="FMR30" s="1782"/>
      <c r="FMS30" s="1782"/>
      <c r="FMT30" s="1782"/>
      <c r="FMU30" s="1782"/>
      <c r="FMV30" s="1782"/>
      <c r="FMW30" s="1782"/>
      <c r="FMX30" s="1782"/>
      <c r="FMY30" s="1782"/>
      <c r="FMZ30" s="1782"/>
      <c r="FNA30" s="1781"/>
      <c r="FNB30" s="1782"/>
      <c r="FNC30" s="1782"/>
      <c r="FND30" s="1782"/>
      <c r="FNE30" s="1782"/>
      <c r="FNF30" s="1782"/>
      <c r="FNG30" s="1782"/>
      <c r="FNH30" s="1782"/>
      <c r="FNI30" s="1782"/>
      <c r="FNJ30" s="1782"/>
      <c r="FNK30" s="1781"/>
      <c r="FNL30" s="1782"/>
      <c r="FNM30" s="1782"/>
      <c r="FNN30" s="1782"/>
      <c r="FNO30" s="1782"/>
      <c r="FNP30" s="1782"/>
      <c r="FNQ30" s="1782"/>
      <c r="FNR30" s="1782"/>
      <c r="FNS30" s="1782"/>
      <c r="FNT30" s="1782"/>
      <c r="FNU30" s="1781"/>
      <c r="FNV30" s="1782"/>
      <c r="FNW30" s="1782"/>
      <c r="FNX30" s="1782"/>
      <c r="FNY30" s="1782"/>
      <c r="FNZ30" s="1782"/>
      <c r="FOA30" s="1782"/>
      <c r="FOB30" s="1782"/>
      <c r="FOC30" s="1782"/>
      <c r="FOD30" s="1782"/>
      <c r="FOE30" s="1781"/>
      <c r="FOF30" s="1782"/>
      <c r="FOG30" s="1782"/>
      <c r="FOH30" s="1782"/>
      <c r="FOI30" s="1782"/>
      <c r="FOJ30" s="1782"/>
      <c r="FOK30" s="1782"/>
      <c r="FOL30" s="1782"/>
      <c r="FOM30" s="1782"/>
      <c r="FON30" s="1782"/>
      <c r="FOO30" s="1781"/>
      <c r="FOP30" s="1782"/>
      <c r="FOQ30" s="1782"/>
      <c r="FOR30" s="1782"/>
      <c r="FOS30" s="1782"/>
      <c r="FOT30" s="1782"/>
      <c r="FOU30" s="1782"/>
      <c r="FOV30" s="1782"/>
      <c r="FOW30" s="1782"/>
      <c r="FOX30" s="1782"/>
      <c r="FOY30" s="1781"/>
      <c r="FOZ30" s="1782"/>
      <c r="FPA30" s="1782"/>
      <c r="FPB30" s="1782"/>
      <c r="FPC30" s="1782"/>
      <c r="FPD30" s="1782"/>
      <c r="FPE30" s="1782"/>
      <c r="FPF30" s="1782"/>
      <c r="FPG30" s="1782"/>
      <c r="FPH30" s="1782"/>
      <c r="FPI30" s="1781"/>
      <c r="FPJ30" s="1782"/>
      <c r="FPK30" s="1782"/>
      <c r="FPL30" s="1782"/>
      <c r="FPM30" s="1782"/>
      <c r="FPN30" s="1782"/>
      <c r="FPO30" s="1782"/>
      <c r="FPP30" s="1782"/>
      <c r="FPQ30" s="1782"/>
      <c r="FPR30" s="1782"/>
      <c r="FPS30" s="1781"/>
      <c r="FPT30" s="1782"/>
      <c r="FPU30" s="1782"/>
      <c r="FPV30" s="1782"/>
      <c r="FPW30" s="1782"/>
      <c r="FPX30" s="1782"/>
      <c r="FPY30" s="1782"/>
      <c r="FPZ30" s="1782"/>
      <c r="FQA30" s="1782"/>
      <c r="FQB30" s="1782"/>
      <c r="FQC30" s="1781"/>
      <c r="FQD30" s="1782"/>
      <c r="FQE30" s="1782"/>
      <c r="FQF30" s="1782"/>
      <c r="FQG30" s="1782"/>
      <c r="FQH30" s="1782"/>
      <c r="FQI30" s="1782"/>
      <c r="FQJ30" s="1782"/>
      <c r="FQK30" s="1782"/>
      <c r="FQL30" s="1782"/>
      <c r="FQM30" s="1781"/>
      <c r="FQN30" s="1782"/>
      <c r="FQO30" s="1782"/>
      <c r="FQP30" s="1782"/>
      <c r="FQQ30" s="1782"/>
      <c r="FQR30" s="1782"/>
      <c r="FQS30" s="1782"/>
      <c r="FQT30" s="1782"/>
      <c r="FQU30" s="1782"/>
      <c r="FQV30" s="1782"/>
      <c r="FQW30" s="1781"/>
      <c r="FQX30" s="1782"/>
      <c r="FQY30" s="1782"/>
      <c r="FQZ30" s="1782"/>
      <c r="FRA30" s="1782"/>
      <c r="FRB30" s="1782"/>
      <c r="FRC30" s="1782"/>
      <c r="FRD30" s="1782"/>
      <c r="FRE30" s="1782"/>
      <c r="FRF30" s="1782"/>
      <c r="FRG30" s="1781"/>
      <c r="FRH30" s="1782"/>
      <c r="FRI30" s="1782"/>
      <c r="FRJ30" s="1782"/>
      <c r="FRK30" s="1782"/>
      <c r="FRL30" s="1782"/>
      <c r="FRM30" s="1782"/>
      <c r="FRN30" s="1782"/>
      <c r="FRO30" s="1782"/>
      <c r="FRP30" s="1782"/>
      <c r="FRQ30" s="1781"/>
      <c r="FRR30" s="1782"/>
      <c r="FRS30" s="1782"/>
      <c r="FRT30" s="1782"/>
      <c r="FRU30" s="1782"/>
      <c r="FRV30" s="1782"/>
      <c r="FRW30" s="1782"/>
      <c r="FRX30" s="1782"/>
      <c r="FRY30" s="1782"/>
      <c r="FRZ30" s="1782"/>
      <c r="FSA30" s="1781"/>
      <c r="FSB30" s="1782"/>
      <c r="FSC30" s="1782"/>
      <c r="FSD30" s="1782"/>
      <c r="FSE30" s="1782"/>
      <c r="FSF30" s="1782"/>
      <c r="FSG30" s="1782"/>
      <c r="FSH30" s="1782"/>
      <c r="FSI30" s="1782"/>
      <c r="FSJ30" s="1782"/>
      <c r="FSK30" s="1781"/>
      <c r="FSL30" s="1782"/>
      <c r="FSM30" s="1782"/>
      <c r="FSN30" s="1782"/>
      <c r="FSO30" s="1782"/>
      <c r="FSP30" s="1782"/>
      <c r="FSQ30" s="1782"/>
      <c r="FSR30" s="1782"/>
      <c r="FSS30" s="1782"/>
      <c r="FST30" s="1782"/>
      <c r="FSU30" s="1781"/>
      <c r="FSV30" s="1782"/>
      <c r="FSW30" s="1782"/>
      <c r="FSX30" s="1782"/>
      <c r="FSY30" s="1782"/>
      <c r="FSZ30" s="1782"/>
      <c r="FTA30" s="1782"/>
      <c r="FTB30" s="1782"/>
      <c r="FTC30" s="1782"/>
      <c r="FTD30" s="1782"/>
      <c r="FTE30" s="1781"/>
      <c r="FTF30" s="1782"/>
      <c r="FTG30" s="1782"/>
      <c r="FTH30" s="1782"/>
      <c r="FTI30" s="1782"/>
      <c r="FTJ30" s="1782"/>
      <c r="FTK30" s="1782"/>
      <c r="FTL30" s="1782"/>
      <c r="FTM30" s="1782"/>
      <c r="FTN30" s="1782"/>
      <c r="FTO30" s="1781"/>
      <c r="FTP30" s="1782"/>
      <c r="FTQ30" s="1782"/>
      <c r="FTR30" s="1782"/>
      <c r="FTS30" s="1782"/>
      <c r="FTT30" s="1782"/>
      <c r="FTU30" s="1782"/>
      <c r="FTV30" s="1782"/>
      <c r="FTW30" s="1782"/>
      <c r="FTX30" s="1782"/>
      <c r="FTY30" s="1781"/>
      <c r="FTZ30" s="1782"/>
      <c r="FUA30" s="1782"/>
      <c r="FUB30" s="1782"/>
      <c r="FUC30" s="1782"/>
      <c r="FUD30" s="1782"/>
      <c r="FUE30" s="1782"/>
      <c r="FUF30" s="1782"/>
      <c r="FUG30" s="1782"/>
      <c r="FUH30" s="1782"/>
      <c r="FUI30" s="1781"/>
      <c r="FUJ30" s="1782"/>
      <c r="FUK30" s="1782"/>
      <c r="FUL30" s="1782"/>
      <c r="FUM30" s="1782"/>
      <c r="FUN30" s="1782"/>
      <c r="FUO30" s="1782"/>
      <c r="FUP30" s="1782"/>
      <c r="FUQ30" s="1782"/>
      <c r="FUR30" s="1782"/>
      <c r="FUS30" s="1781"/>
      <c r="FUT30" s="1782"/>
      <c r="FUU30" s="1782"/>
      <c r="FUV30" s="1782"/>
      <c r="FUW30" s="1782"/>
      <c r="FUX30" s="1782"/>
      <c r="FUY30" s="1782"/>
      <c r="FUZ30" s="1782"/>
      <c r="FVA30" s="1782"/>
      <c r="FVB30" s="1782"/>
      <c r="FVC30" s="1781"/>
      <c r="FVD30" s="1782"/>
      <c r="FVE30" s="1782"/>
      <c r="FVF30" s="1782"/>
      <c r="FVG30" s="1782"/>
      <c r="FVH30" s="1782"/>
      <c r="FVI30" s="1782"/>
      <c r="FVJ30" s="1782"/>
      <c r="FVK30" s="1782"/>
      <c r="FVL30" s="1782"/>
      <c r="FVM30" s="1781"/>
      <c r="FVN30" s="1782"/>
      <c r="FVO30" s="1782"/>
      <c r="FVP30" s="1782"/>
      <c r="FVQ30" s="1782"/>
      <c r="FVR30" s="1782"/>
      <c r="FVS30" s="1782"/>
      <c r="FVT30" s="1782"/>
      <c r="FVU30" s="1782"/>
      <c r="FVV30" s="1782"/>
      <c r="FVW30" s="1781"/>
      <c r="FVX30" s="1782"/>
      <c r="FVY30" s="1782"/>
      <c r="FVZ30" s="1782"/>
      <c r="FWA30" s="1782"/>
      <c r="FWB30" s="1782"/>
      <c r="FWC30" s="1782"/>
      <c r="FWD30" s="1782"/>
      <c r="FWE30" s="1782"/>
      <c r="FWF30" s="1782"/>
      <c r="FWG30" s="1781"/>
      <c r="FWH30" s="1782"/>
      <c r="FWI30" s="1782"/>
      <c r="FWJ30" s="1782"/>
      <c r="FWK30" s="1782"/>
      <c r="FWL30" s="1782"/>
      <c r="FWM30" s="1782"/>
      <c r="FWN30" s="1782"/>
      <c r="FWO30" s="1782"/>
      <c r="FWP30" s="1782"/>
      <c r="FWQ30" s="1781"/>
      <c r="FWR30" s="1782"/>
      <c r="FWS30" s="1782"/>
      <c r="FWT30" s="1782"/>
      <c r="FWU30" s="1782"/>
      <c r="FWV30" s="1782"/>
      <c r="FWW30" s="1782"/>
      <c r="FWX30" s="1782"/>
      <c r="FWY30" s="1782"/>
      <c r="FWZ30" s="1782"/>
      <c r="FXA30" s="1781"/>
      <c r="FXB30" s="1782"/>
      <c r="FXC30" s="1782"/>
      <c r="FXD30" s="1782"/>
      <c r="FXE30" s="1782"/>
      <c r="FXF30" s="1782"/>
      <c r="FXG30" s="1782"/>
      <c r="FXH30" s="1782"/>
      <c r="FXI30" s="1782"/>
      <c r="FXJ30" s="1782"/>
      <c r="FXK30" s="1781"/>
      <c r="FXL30" s="1782"/>
      <c r="FXM30" s="1782"/>
      <c r="FXN30" s="1782"/>
      <c r="FXO30" s="1782"/>
      <c r="FXP30" s="1782"/>
      <c r="FXQ30" s="1782"/>
      <c r="FXR30" s="1782"/>
      <c r="FXS30" s="1782"/>
      <c r="FXT30" s="1782"/>
      <c r="FXU30" s="1781"/>
      <c r="FXV30" s="1782"/>
      <c r="FXW30" s="1782"/>
      <c r="FXX30" s="1782"/>
      <c r="FXY30" s="1782"/>
      <c r="FXZ30" s="1782"/>
      <c r="FYA30" s="1782"/>
      <c r="FYB30" s="1782"/>
      <c r="FYC30" s="1782"/>
      <c r="FYD30" s="1782"/>
      <c r="FYE30" s="1781"/>
      <c r="FYF30" s="1782"/>
      <c r="FYG30" s="1782"/>
      <c r="FYH30" s="1782"/>
      <c r="FYI30" s="1782"/>
      <c r="FYJ30" s="1782"/>
      <c r="FYK30" s="1782"/>
      <c r="FYL30" s="1782"/>
      <c r="FYM30" s="1782"/>
      <c r="FYN30" s="1782"/>
      <c r="FYO30" s="1781"/>
      <c r="FYP30" s="1782"/>
      <c r="FYQ30" s="1782"/>
      <c r="FYR30" s="1782"/>
      <c r="FYS30" s="1782"/>
      <c r="FYT30" s="1782"/>
      <c r="FYU30" s="1782"/>
      <c r="FYV30" s="1782"/>
      <c r="FYW30" s="1782"/>
      <c r="FYX30" s="1782"/>
      <c r="FYY30" s="1781"/>
      <c r="FYZ30" s="1782"/>
      <c r="FZA30" s="1782"/>
      <c r="FZB30" s="1782"/>
      <c r="FZC30" s="1782"/>
      <c r="FZD30" s="1782"/>
      <c r="FZE30" s="1782"/>
      <c r="FZF30" s="1782"/>
      <c r="FZG30" s="1782"/>
      <c r="FZH30" s="1782"/>
      <c r="FZI30" s="1781"/>
      <c r="FZJ30" s="1782"/>
      <c r="FZK30" s="1782"/>
      <c r="FZL30" s="1782"/>
      <c r="FZM30" s="1782"/>
      <c r="FZN30" s="1782"/>
      <c r="FZO30" s="1782"/>
      <c r="FZP30" s="1782"/>
      <c r="FZQ30" s="1782"/>
      <c r="FZR30" s="1782"/>
      <c r="FZS30" s="1781"/>
      <c r="FZT30" s="1782"/>
      <c r="FZU30" s="1782"/>
      <c r="FZV30" s="1782"/>
      <c r="FZW30" s="1782"/>
      <c r="FZX30" s="1782"/>
      <c r="FZY30" s="1782"/>
      <c r="FZZ30" s="1782"/>
      <c r="GAA30" s="1782"/>
      <c r="GAB30" s="1782"/>
      <c r="GAC30" s="1781"/>
      <c r="GAD30" s="1782"/>
      <c r="GAE30" s="1782"/>
      <c r="GAF30" s="1782"/>
      <c r="GAG30" s="1782"/>
      <c r="GAH30" s="1782"/>
      <c r="GAI30" s="1782"/>
      <c r="GAJ30" s="1782"/>
      <c r="GAK30" s="1782"/>
      <c r="GAL30" s="1782"/>
      <c r="GAM30" s="1781"/>
      <c r="GAN30" s="1782"/>
      <c r="GAO30" s="1782"/>
      <c r="GAP30" s="1782"/>
      <c r="GAQ30" s="1782"/>
      <c r="GAR30" s="1782"/>
      <c r="GAS30" s="1782"/>
      <c r="GAT30" s="1782"/>
      <c r="GAU30" s="1782"/>
      <c r="GAV30" s="1782"/>
      <c r="GAW30" s="1781"/>
      <c r="GAX30" s="1782"/>
      <c r="GAY30" s="1782"/>
      <c r="GAZ30" s="1782"/>
      <c r="GBA30" s="1782"/>
      <c r="GBB30" s="1782"/>
      <c r="GBC30" s="1782"/>
      <c r="GBD30" s="1782"/>
      <c r="GBE30" s="1782"/>
      <c r="GBF30" s="1782"/>
      <c r="GBG30" s="1781"/>
      <c r="GBH30" s="1782"/>
      <c r="GBI30" s="1782"/>
      <c r="GBJ30" s="1782"/>
      <c r="GBK30" s="1782"/>
      <c r="GBL30" s="1782"/>
      <c r="GBM30" s="1782"/>
      <c r="GBN30" s="1782"/>
      <c r="GBO30" s="1782"/>
      <c r="GBP30" s="1782"/>
      <c r="GBQ30" s="1781"/>
      <c r="GBR30" s="1782"/>
      <c r="GBS30" s="1782"/>
      <c r="GBT30" s="1782"/>
      <c r="GBU30" s="1782"/>
      <c r="GBV30" s="1782"/>
      <c r="GBW30" s="1782"/>
      <c r="GBX30" s="1782"/>
      <c r="GBY30" s="1782"/>
      <c r="GBZ30" s="1782"/>
      <c r="GCA30" s="1781"/>
      <c r="GCB30" s="1782"/>
      <c r="GCC30" s="1782"/>
      <c r="GCD30" s="1782"/>
      <c r="GCE30" s="1782"/>
      <c r="GCF30" s="1782"/>
      <c r="GCG30" s="1782"/>
      <c r="GCH30" s="1782"/>
      <c r="GCI30" s="1782"/>
      <c r="GCJ30" s="1782"/>
      <c r="GCK30" s="1781"/>
      <c r="GCL30" s="1782"/>
      <c r="GCM30" s="1782"/>
      <c r="GCN30" s="1782"/>
      <c r="GCO30" s="1782"/>
      <c r="GCP30" s="1782"/>
      <c r="GCQ30" s="1782"/>
      <c r="GCR30" s="1782"/>
      <c r="GCS30" s="1782"/>
      <c r="GCT30" s="1782"/>
      <c r="GCU30" s="1781"/>
      <c r="GCV30" s="1782"/>
      <c r="GCW30" s="1782"/>
      <c r="GCX30" s="1782"/>
      <c r="GCY30" s="1782"/>
      <c r="GCZ30" s="1782"/>
      <c r="GDA30" s="1782"/>
      <c r="GDB30" s="1782"/>
      <c r="GDC30" s="1782"/>
      <c r="GDD30" s="1782"/>
      <c r="GDE30" s="1781"/>
      <c r="GDF30" s="1782"/>
      <c r="GDG30" s="1782"/>
      <c r="GDH30" s="1782"/>
      <c r="GDI30" s="1782"/>
      <c r="GDJ30" s="1782"/>
      <c r="GDK30" s="1782"/>
      <c r="GDL30" s="1782"/>
      <c r="GDM30" s="1782"/>
      <c r="GDN30" s="1782"/>
      <c r="GDO30" s="1781"/>
      <c r="GDP30" s="1782"/>
      <c r="GDQ30" s="1782"/>
      <c r="GDR30" s="1782"/>
      <c r="GDS30" s="1782"/>
      <c r="GDT30" s="1782"/>
      <c r="GDU30" s="1782"/>
      <c r="GDV30" s="1782"/>
      <c r="GDW30" s="1782"/>
      <c r="GDX30" s="1782"/>
      <c r="GDY30" s="1781"/>
      <c r="GDZ30" s="1782"/>
      <c r="GEA30" s="1782"/>
      <c r="GEB30" s="1782"/>
      <c r="GEC30" s="1782"/>
      <c r="GED30" s="1782"/>
      <c r="GEE30" s="1782"/>
      <c r="GEF30" s="1782"/>
      <c r="GEG30" s="1782"/>
      <c r="GEH30" s="1782"/>
      <c r="GEI30" s="1781"/>
      <c r="GEJ30" s="1782"/>
      <c r="GEK30" s="1782"/>
      <c r="GEL30" s="1782"/>
      <c r="GEM30" s="1782"/>
      <c r="GEN30" s="1782"/>
      <c r="GEO30" s="1782"/>
      <c r="GEP30" s="1782"/>
      <c r="GEQ30" s="1782"/>
      <c r="GER30" s="1782"/>
      <c r="GES30" s="1781"/>
      <c r="GET30" s="1782"/>
      <c r="GEU30" s="1782"/>
      <c r="GEV30" s="1782"/>
      <c r="GEW30" s="1782"/>
      <c r="GEX30" s="1782"/>
      <c r="GEY30" s="1782"/>
      <c r="GEZ30" s="1782"/>
      <c r="GFA30" s="1782"/>
      <c r="GFB30" s="1782"/>
      <c r="GFC30" s="1781"/>
      <c r="GFD30" s="1782"/>
      <c r="GFE30" s="1782"/>
      <c r="GFF30" s="1782"/>
      <c r="GFG30" s="1782"/>
      <c r="GFH30" s="1782"/>
      <c r="GFI30" s="1782"/>
      <c r="GFJ30" s="1782"/>
      <c r="GFK30" s="1782"/>
      <c r="GFL30" s="1782"/>
      <c r="GFM30" s="1781"/>
      <c r="GFN30" s="1782"/>
      <c r="GFO30" s="1782"/>
      <c r="GFP30" s="1782"/>
      <c r="GFQ30" s="1782"/>
      <c r="GFR30" s="1782"/>
      <c r="GFS30" s="1782"/>
      <c r="GFT30" s="1782"/>
      <c r="GFU30" s="1782"/>
      <c r="GFV30" s="1782"/>
      <c r="GFW30" s="1781"/>
      <c r="GFX30" s="1782"/>
      <c r="GFY30" s="1782"/>
      <c r="GFZ30" s="1782"/>
      <c r="GGA30" s="1782"/>
      <c r="GGB30" s="1782"/>
      <c r="GGC30" s="1782"/>
      <c r="GGD30" s="1782"/>
      <c r="GGE30" s="1782"/>
      <c r="GGF30" s="1782"/>
      <c r="GGG30" s="1781"/>
      <c r="GGH30" s="1782"/>
      <c r="GGI30" s="1782"/>
      <c r="GGJ30" s="1782"/>
      <c r="GGK30" s="1782"/>
      <c r="GGL30" s="1782"/>
      <c r="GGM30" s="1782"/>
      <c r="GGN30" s="1782"/>
      <c r="GGO30" s="1782"/>
      <c r="GGP30" s="1782"/>
      <c r="GGQ30" s="1781"/>
      <c r="GGR30" s="1782"/>
      <c r="GGS30" s="1782"/>
      <c r="GGT30" s="1782"/>
      <c r="GGU30" s="1782"/>
      <c r="GGV30" s="1782"/>
      <c r="GGW30" s="1782"/>
      <c r="GGX30" s="1782"/>
      <c r="GGY30" s="1782"/>
      <c r="GGZ30" s="1782"/>
      <c r="GHA30" s="1781"/>
      <c r="GHB30" s="1782"/>
      <c r="GHC30" s="1782"/>
      <c r="GHD30" s="1782"/>
      <c r="GHE30" s="1782"/>
      <c r="GHF30" s="1782"/>
      <c r="GHG30" s="1782"/>
      <c r="GHH30" s="1782"/>
      <c r="GHI30" s="1782"/>
      <c r="GHJ30" s="1782"/>
      <c r="GHK30" s="1781"/>
      <c r="GHL30" s="1782"/>
      <c r="GHM30" s="1782"/>
      <c r="GHN30" s="1782"/>
      <c r="GHO30" s="1782"/>
      <c r="GHP30" s="1782"/>
      <c r="GHQ30" s="1782"/>
      <c r="GHR30" s="1782"/>
      <c r="GHS30" s="1782"/>
      <c r="GHT30" s="1782"/>
      <c r="GHU30" s="1781"/>
      <c r="GHV30" s="1782"/>
      <c r="GHW30" s="1782"/>
      <c r="GHX30" s="1782"/>
      <c r="GHY30" s="1782"/>
      <c r="GHZ30" s="1782"/>
      <c r="GIA30" s="1782"/>
      <c r="GIB30" s="1782"/>
      <c r="GIC30" s="1782"/>
      <c r="GID30" s="1782"/>
      <c r="GIE30" s="1781"/>
      <c r="GIF30" s="1782"/>
      <c r="GIG30" s="1782"/>
      <c r="GIH30" s="1782"/>
      <c r="GII30" s="1782"/>
      <c r="GIJ30" s="1782"/>
      <c r="GIK30" s="1782"/>
      <c r="GIL30" s="1782"/>
      <c r="GIM30" s="1782"/>
      <c r="GIN30" s="1782"/>
      <c r="GIO30" s="1781"/>
      <c r="GIP30" s="1782"/>
      <c r="GIQ30" s="1782"/>
      <c r="GIR30" s="1782"/>
      <c r="GIS30" s="1782"/>
      <c r="GIT30" s="1782"/>
      <c r="GIU30" s="1782"/>
      <c r="GIV30" s="1782"/>
      <c r="GIW30" s="1782"/>
      <c r="GIX30" s="1782"/>
      <c r="GIY30" s="1781"/>
      <c r="GIZ30" s="1782"/>
      <c r="GJA30" s="1782"/>
      <c r="GJB30" s="1782"/>
      <c r="GJC30" s="1782"/>
      <c r="GJD30" s="1782"/>
      <c r="GJE30" s="1782"/>
      <c r="GJF30" s="1782"/>
      <c r="GJG30" s="1782"/>
      <c r="GJH30" s="1782"/>
      <c r="GJI30" s="1781"/>
      <c r="GJJ30" s="1782"/>
      <c r="GJK30" s="1782"/>
      <c r="GJL30" s="1782"/>
      <c r="GJM30" s="1782"/>
      <c r="GJN30" s="1782"/>
      <c r="GJO30" s="1782"/>
      <c r="GJP30" s="1782"/>
      <c r="GJQ30" s="1782"/>
      <c r="GJR30" s="1782"/>
      <c r="GJS30" s="1781"/>
      <c r="GJT30" s="1782"/>
      <c r="GJU30" s="1782"/>
      <c r="GJV30" s="1782"/>
      <c r="GJW30" s="1782"/>
      <c r="GJX30" s="1782"/>
      <c r="GJY30" s="1782"/>
      <c r="GJZ30" s="1782"/>
      <c r="GKA30" s="1782"/>
      <c r="GKB30" s="1782"/>
      <c r="GKC30" s="1781"/>
      <c r="GKD30" s="1782"/>
      <c r="GKE30" s="1782"/>
      <c r="GKF30" s="1782"/>
      <c r="GKG30" s="1782"/>
      <c r="GKH30" s="1782"/>
      <c r="GKI30" s="1782"/>
      <c r="GKJ30" s="1782"/>
      <c r="GKK30" s="1782"/>
      <c r="GKL30" s="1782"/>
      <c r="GKM30" s="1781"/>
      <c r="GKN30" s="1782"/>
      <c r="GKO30" s="1782"/>
      <c r="GKP30" s="1782"/>
      <c r="GKQ30" s="1782"/>
      <c r="GKR30" s="1782"/>
      <c r="GKS30" s="1782"/>
      <c r="GKT30" s="1782"/>
      <c r="GKU30" s="1782"/>
      <c r="GKV30" s="1782"/>
      <c r="GKW30" s="1781"/>
      <c r="GKX30" s="1782"/>
      <c r="GKY30" s="1782"/>
      <c r="GKZ30" s="1782"/>
      <c r="GLA30" s="1782"/>
      <c r="GLB30" s="1782"/>
      <c r="GLC30" s="1782"/>
      <c r="GLD30" s="1782"/>
      <c r="GLE30" s="1782"/>
      <c r="GLF30" s="1782"/>
      <c r="GLG30" s="1781"/>
      <c r="GLH30" s="1782"/>
      <c r="GLI30" s="1782"/>
      <c r="GLJ30" s="1782"/>
      <c r="GLK30" s="1782"/>
      <c r="GLL30" s="1782"/>
      <c r="GLM30" s="1782"/>
      <c r="GLN30" s="1782"/>
      <c r="GLO30" s="1782"/>
      <c r="GLP30" s="1782"/>
      <c r="GLQ30" s="1781"/>
      <c r="GLR30" s="1782"/>
      <c r="GLS30" s="1782"/>
      <c r="GLT30" s="1782"/>
      <c r="GLU30" s="1782"/>
      <c r="GLV30" s="1782"/>
      <c r="GLW30" s="1782"/>
      <c r="GLX30" s="1782"/>
      <c r="GLY30" s="1782"/>
      <c r="GLZ30" s="1782"/>
      <c r="GMA30" s="1781"/>
      <c r="GMB30" s="1782"/>
      <c r="GMC30" s="1782"/>
      <c r="GMD30" s="1782"/>
      <c r="GME30" s="1782"/>
      <c r="GMF30" s="1782"/>
      <c r="GMG30" s="1782"/>
      <c r="GMH30" s="1782"/>
      <c r="GMI30" s="1782"/>
      <c r="GMJ30" s="1782"/>
      <c r="GMK30" s="1781"/>
      <c r="GML30" s="1782"/>
      <c r="GMM30" s="1782"/>
      <c r="GMN30" s="1782"/>
      <c r="GMO30" s="1782"/>
      <c r="GMP30" s="1782"/>
      <c r="GMQ30" s="1782"/>
      <c r="GMR30" s="1782"/>
      <c r="GMS30" s="1782"/>
      <c r="GMT30" s="1782"/>
      <c r="GMU30" s="1781"/>
      <c r="GMV30" s="1782"/>
      <c r="GMW30" s="1782"/>
      <c r="GMX30" s="1782"/>
      <c r="GMY30" s="1782"/>
      <c r="GMZ30" s="1782"/>
      <c r="GNA30" s="1782"/>
      <c r="GNB30" s="1782"/>
      <c r="GNC30" s="1782"/>
      <c r="GND30" s="1782"/>
      <c r="GNE30" s="1781"/>
      <c r="GNF30" s="1782"/>
      <c r="GNG30" s="1782"/>
      <c r="GNH30" s="1782"/>
      <c r="GNI30" s="1782"/>
      <c r="GNJ30" s="1782"/>
      <c r="GNK30" s="1782"/>
      <c r="GNL30" s="1782"/>
      <c r="GNM30" s="1782"/>
      <c r="GNN30" s="1782"/>
      <c r="GNO30" s="1781"/>
      <c r="GNP30" s="1782"/>
      <c r="GNQ30" s="1782"/>
      <c r="GNR30" s="1782"/>
      <c r="GNS30" s="1782"/>
      <c r="GNT30" s="1782"/>
      <c r="GNU30" s="1782"/>
      <c r="GNV30" s="1782"/>
      <c r="GNW30" s="1782"/>
      <c r="GNX30" s="1782"/>
      <c r="GNY30" s="1781"/>
      <c r="GNZ30" s="1782"/>
      <c r="GOA30" s="1782"/>
      <c r="GOB30" s="1782"/>
      <c r="GOC30" s="1782"/>
      <c r="GOD30" s="1782"/>
      <c r="GOE30" s="1782"/>
      <c r="GOF30" s="1782"/>
      <c r="GOG30" s="1782"/>
      <c r="GOH30" s="1782"/>
      <c r="GOI30" s="1781"/>
      <c r="GOJ30" s="1782"/>
      <c r="GOK30" s="1782"/>
      <c r="GOL30" s="1782"/>
      <c r="GOM30" s="1782"/>
      <c r="GON30" s="1782"/>
      <c r="GOO30" s="1782"/>
      <c r="GOP30" s="1782"/>
      <c r="GOQ30" s="1782"/>
      <c r="GOR30" s="1782"/>
      <c r="GOS30" s="1781"/>
      <c r="GOT30" s="1782"/>
      <c r="GOU30" s="1782"/>
      <c r="GOV30" s="1782"/>
      <c r="GOW30" s="1782"/>
      <c r="GOX30" s="1782"/>
      <c r="GOY30" s="1782"/>
      <c r="GOZ30" s="1782"/>
      <c r="GPA30" s="1782"/>
      <c r="GPB30" s="1782"/>
      <c r="GPC30" s="1781"/>
      <c r="GPD30" s="1782"/>
      <c r="GPE30" s="1782"/>
      <c r="GPF30" s="1782"/>
      <c r="GPG30" s="1782"/>
      <c r="GPH30" s="1782"/>
      <c r="GPI30" s="1782"/>
      <c r="GPJ30" s="1782"/>
      <c r="GPK30" s="1782"/>
      <c r="GPL30" s="1782"/>
      <c r="GPM30" s="1781"/>
      <c r="GPN30" s="1782"/>
      <c r="GPO30" s="1782"/>
      <c r="GPP30" s="1782"/>
      <c r="GPQ30" s="1782"/>
      <c r="GPR30" s="1782"/>
      <c r="GPS30" s="1782"/>
      <c r="GPT30" s="1782"/>
      <c r="GPU30" s="1782"/>
      <c r="GPV30" s="1782"/>
      <c r="GPW30" s="1781"/>
      <c r="GPX30" s="1782"/>
      <c r="GPY30" s="1782"/>
      <c r="GPZ30" s="1782"/>
      <c r="GQA30" s="1782"/>
      <c r="GQB30" s="1782"/>
      <c r="GQC30" s="1782"/>
      <c r="GQD30" s="1782"/>
      <c r="GQE30" s="1782"/>
      <c r="GQF30" s="1782"/>
      <c r="GQG30" s="1781"/>
      <c r="GQH30" s="1782"/>
      <c r="GQI30" s="1782"/>
      <c r="GQJ30" s="1782"/>
      <c r="GQK30" s="1782"/>
      <c r="GQL30" s="1782"/>
      <c r="GQM30" s="1782"/>
      <c r="GQN30" s="1782"/>
      <c r="GQO30" s="1782"/>
      <c r="GQP30" s="1782"/>
      <c r="GQQ30" s="1781"/>
      <c r="GQR30" s="1782"/>
      <c r="GQS30" s="1782"/>
      <c r="GQT30" s="1782"/>
      <c r="GQU30" s="1782"/>
      <c r="GQV30" s="1782"/>
      <c r="GQW30" s="1782"/>
      <c r="GQX30" s="1782"/>
      <c r="GQY30" s="1782"/>
      <c r="GQZ30" s="1782"/>
      <c r="GRA30" s="1781"/>
      <c r="GRB30" s="1782"/>
      <c r="GRC30" s="1782"/>
      <c r="GRD30" s="1782"/>
      <c r="GRE30" s="1782"/>
      <c r="GRF30" s="1782"/>
      <c r="GRG30" s="1782"/>
      <c r="GRH30" s="1782"/>
      <c r="GRI30" s="1782"/>
      <c r="GRJ30" s="1782"/>
      <c r="GRK30" s="1781"/>
      <c r="GRL30" s="1782"/>
      <c r="GRM30" s="1782"/>
      <c r="GRN30" s="1782"/>
      <c r="GRO30" s="1782"/>
      <c r="GRP30" s="1782"/>
      <c r="GRQ30" s="1782"/>
      <c r="GRR30" s="1782"/>
      <c r="GRS30" s="1782"/>
      <c r="GRT30" s="1782"/>
      <c r="GRU30" s="1781"/>
      <c r="GRV30" s="1782"/>
      <c r="GRW30" s="1782"/>
      <c r="GRX30" s="1782"/>
      <c r="GRY30" s="1782"/>
      <c r="GRZ30" s="1782"/>
      <c r="GSA30" s="1782"/>
      <c r="GSB30" s="1782"/>
      <c r="GSC30" s="1782"/>
      <c r="GSD30" s="1782"/>
      <c r="GSE30" s="1781"/>
      <c r="GSF30" s="1782"/>
      <c r="GSG30" s="1782"/>
      <c r="GSH30" s="1782"/>
      <c r="GSI30" s="1782"/>
      <c r="GSJ30" s="1782"/>
      <c r="GSK30" s="1782"/>
      <c r="GSL30" s="1782"/>
      <c r="GSM30" s="1782"/>
      <c r="GSN30" s="1782"/>
      <c r="GSO30" s="1781"/>
      <c r="GSP30" s="1782"/>
      <c r="GSQ30" s="1782"/>
      <c r="GSR30" s="1782"/>
      <c r="GSS30" s="1782"/>
      <c r="GST30" s="1782"/>
      <c r="GSU30" s="1782"/>
      <c r="GSV30" s="1782"/>
      <c r="GSW30" s="1782"/>
      <c r="GSX30" s="1782"/>
      <c r="GSY30" s="1781"/>
      <c r="GSZ30" s="1782"/>
      <c r="GTA30" s="1782"/>
      <c r="GTB30" s="1782"/>
      <c r="GTC30" s="1782"/>
      <c r="GTD30" s="1782"/>
      <c r="GTE30" s="1782"/>
      <c r="GTF30" s="1782"/>
      <c r="GTG30" s="1782"/>
      <c r="GTH30" s="1782"/>
      <c r="GTI30" s="1781"/>
      <c r="GTJ30" s="1782"/>
      <c r="GTK30" s="1782"/>
      <c r="GTL30" s="1782"/>
      <c r="GTM30" s="1782"/>
      <c r="GTN30" s="1782"/>
      <c r="GTO30" s="1782"/>
      <c r="GTP30" s="1782"/>
      <c r="GTQ30" s="1782"/>
      <c r="GTR30" s="1782"/>
      <c r="GTS30" s="1781"/>
      <c r="GTT30" s="1782"/>
      <c r="GTU30" s="1782"/>
      <c r="GTV30" s="1782"/>
      <c r="GTW30" s="1782"/>
      <c r="GTX30" s="1782"/>
      <c r="GTY30" s="1782"/>
      <c r="GTZ30" s="1782"/>
      <c r="GUA30" s="1782"/>
      <c r="GUB30" s="1782"/>
      <c r="GUC30" s="1781"/>
      <c r="GUD30" s="1782"/>
      <c r="GUE30" s="1782"/>
      <c r="GUF30" s="1782"/>
      <c r="GUG30" s="1782"/>
      <c r="GUH30" s="1782"/>
      <c r="GUI30" s="1782"/>
      <c r="GUJ30" s="1782"/>
      <c r="GUK30" s="1782"/>
      <c r="GUL30" s="1782"/>
      <c r="GUM30" s="1781"/>
      <c r="GUN30" s="1782"/>
      <c r="GUO30" s="1782"/>
      <c r="GUP30" s="1782"/>
      <c r="GUQ30" s="1782"/>
      <c r="GUR30" s="1782"/>
      <c r="GUS30" s="1782"/>
      <c r="GUT30" s="1782"/>
      <c r="GUU30" s="1782"/>
      <c r="GUV30" s="1782"/>
      <c r="GUW30" s="1781"/>
      <c r="GUX30" s="1782"/>
      <c r="GUY30" s="1782"/>
      <c r="GUZ30" s="1782"/>
      <c r="GVA30" s="1782"/>
      <c r="GVB30" s="1782"/>
      <c r="GVC30" s="1782"/>
      <c r="GVD30" s="1782"/>
      <c r="GVE30" s="1782"/>
      <c r="GVF30" s="1782"/>
      <c r="GVG30" s="1781"/>
      <c r="GVH30" s="1782"/>
      <c r="GVI30" s="1782"/>
      <c r="GVJ30" s="1782"/>
      <c r="GVK30" s="1782"/>
      <c r="GVL30" s="1782"/>
      <c r="GVM30" s="1782"/>
      <c r="GVN30" s="1782"/>
      <c r="GVO30" s="1782"/>
      <c r="GVP30" s="1782"/>
      <c r="GVQ30" s="1781"/>
      <c r="GVR30" s="1782"/>
      <c r="GVS30" s="1782"/>
      <c r="GVT30" s="1782"/>
      <c r="GVU30" s="1782"/>
      <c r="GVV30" s="1782"/>
      <c r="GVW30" s="1782"/>
      <c r="GVX30" s="1782"/>
      <c r="GVY30" s="1782"/>
      <c r="GVZ30" s="1782"/>
      <c r="GWA30" s="1781"/>
      <c r="GWB30" s="1782"/>
      <c r="GWC30" s="1782"/>
      <c r="GWD30" s="1782"/>
      <c r="GWE30" s="1782"/>
      <c r="GWF30" s="1782"/>
      <c r="GWG30" s="1782"/>
      <c r="GWH30" s="1782"/>
      <c r="GWI30" s="1782"/>
      <c r="GWJ30" s="1782"/>
      <c r="GWK30" s="1781"/>
      <c r="GWL30" s="1782"/>
      <c r="GWM30" s="1782"/>
      <c r="GWN30" s="1782"/>
      <c r="GWO30" s="1782"/>
      <c r="GWP30" s="1782"/>
      <c r="GWQ30" s="1782"/>
      <c r="GWR30" s="1782"/>
      <c r="GWS30" s="1782"/>
      <c r="GWT30" s="1782"/>
      <c r="GWU30" s="1781"/>
      <c r="GWV30" s="1782"/>
      <c r="GWW30" s="1782"/>
      <c r="GWX30" s="1782"/>
      <c r="GWY30" s="1782"/>
      <c r="GWZ30" s="1782"/>
      <c r="GXA30" s="1782"/>
      <c r="GXB30" s="1782"/>
      <c r="GXC30" s="1782"/>
      <c r="GXD30" s="1782"/>
      <c r="GXE30" s="1781"/>
      <c r="GXF30" s="1782"/>
      <c r="GXG30" s="1782"/>
      <c r="GXH30" s="1782"/>
      <c r="GXI30" s="1782"/>
      <c r="GXJ30" s="1782"/>
      <c r="GXK30" s="1782"/>
      <c r="GXL30" s="1782"/>
      <c r="GXM30" s="1782"/>
      <c r="GXN30" s="1782"/>
      <c r="GXO30" s="1781"/>
      <c r="GXP30" s="1782"/>
      <c r="GXQ30" s="1782"/>
      <c r="GXR30" s="1782"/>
      <c r="GXS30" s="1782"/>
      <c r="GXT30" s="1782"/>
      <c r="GXU30" s="1782"/>
      <c r="GXV30" s="1782"/>
      <c r="GXW30" s="1782"/>
      <c r="GXX30" s="1782"/>
      <c r="GXY30" s="1781"/>
      <c r="GXZ30" s="1782"/>
      <c r="GYA30" s="1782"/>
      <c r="GYB30" s="1782"/>
      <c r="GYC30" s="1782"/>
      <c r="GYD30" s="1782"/>
      <c r="GYE30" s="1782"/>
      <c r="GYF30" s="1782"/>
      <c r="GYG30" s="1782"/>
      <c r="GYH30" s="1782"/>
      <c r="GYI30" s="1781"/>
      <c r="GYJ30" s="1782"/>
      <c r="GYK30" s="1782"/>
      <c r="GYL30" s="1782"/>
      <c r="GYM30" s="1782"/>
      <c r="GYN30" s="1782"/>
      <c r="GYO30" s="1782"/>
      <c r="GYP30" s="1782"/>
      <c r="GYQ30" s="1782"/>
      <c r="GYR30" s="1782"/>
      <c r="GYS30" s="1781"/>
      <c r="GYT30" s="1782"/>
      <c r="GYU30" s="1782"/>
      <c r="GYV30" s="1782"/>
      <c r="GYW30" s="1782"/>
      <c r="GYX30" s="1782"/>
      <c r="GYY30" s="1782"/>
      <c r="GYZ30" s="1782"/>
      <c r="GZA30" s="1782"/>
      <c r="GZB30" s="1782"/>
      <c r="GZC30" s="1781"/>
      <c r="GZD30" s="1782"/>
      <c r="GZE30" s="1782"/>
      <c r="GZF30" s="1782"/>
      <c r="GZG30" s="1782"/>
      <c r="GZH30" s="1782"/>
      <c r="GZI30" s="1782"/>
      <c r="GZJ30" s="1782"/>
      <c r="GZK30" s="1782"/>
      <c r="GZL30" s="1782"/>
      <c r="GZM30" s="1781"/>
      <c r="GZN30" s="1782"/>
      <c r="GZO30" s="1782"/>
      <c r="GZP30" s="1782"/>
      <c r="GZQ30" s="1782"/>
      <c r="GZR30" s="1782"/>
      <c r="GZS30" s="1782"/>
      <c r="GZT30" s="1782"/>
      <c r="GZU30" s="1782"/>
      <c r="GZV30" s="1782"/>
      <c r="GZW30" s="1781"/>
      <c r="GZX30" s="1782"/>
      <c r="GZY30" s="1782"/>
      <c r="GZZ30" s="1782"/>
      <c r="HAA30" s="1782"/>
      <c r="HAB30" s="1782"/>
      <c r="HAC30" s="1782"/>
      <c r="HAD30" s="1782"/>
      <c r="HAE30" s="1782"/>
      <c r="HAF30" s="1782"/>
      <c r="HAG30" s="1781"/>
      <c r="HAH30" s="1782"/>
      <c r="HAI30" s="1782"/>
      <c r="HAJ30" s="1782"/>
      <c r="HAK30" s="1782"/>
      <c r="HAL30" s="1782"/>
      <c r="HAM30" s="1782"/>
      <c r="HAN30" s="1782"/>
      <c r="HAO30" s="1782"/>
      <c r="HAP30" s="1782"/>
      <c r="HAQ30" s="1781"/>
      <c r="HAR30" s="1782"/>
      <c r="HAS30" s="1782"/>
      <c r="HAT30" s="1782"/>
      <c r="HAU30" s="1782"/>
      <c r="HAV30" s="1782"/>
      <c r="HAW30" s="1782"/>
      <c r="HAX30" s="1782"/>
      <c r="HAY30" s="1782"/>
      <c r="HAZ30" s="1782"/>
      <c r="HBA30" s="1781"/>
      <c r="HBB30" s="1782"/>
      <c r="HBC30" s="1782"/>
      <c r="HBD30" s="1782"/>
      <c r="HBE30" s="1782"/>
      <c r="HBF30" s="1782"/>
      <c r="HBG30" s="1782"/>
      <c r="HBH30" s="1782"/>
      <c r="HBI30" s="1782"/>
      <c r="HBJ30" s="1782"/>
      <c r="HBK30" s="1781"/>
      <c r="HBL30" s="1782"/>
      <c r="HBM30" s="1782"/>
      <c r="HBN30" s="1782"/>
      <c r="HBO30" s="1782"/>
      <c r="HBP30" s="1782"/>
      <c r="HBQ30" s="1782"/>
      <c r="HBR30" s="1782"/>
      <c r="HBS30" s="1782"/>
      <c r="HBT30" s="1782"/>
      <c r="HBU30" s="1781"/>
      <c r="HBV30" s="1782"/>
      <c r="HBW30" s="1782"/>
      <c r="HBX30" s="1782"/>
      <c r="HBY30" s="1782"/>
      <c r="HBZ30" s="1782"/>
      <c r="HCA30" s="1782"/>
      <c r="HCB30" s="1782"/>
      <c r="HCC30" s="1782"/>
      <c r="HCD30" s="1782"/>
      <c r="HCE30" s="1781"/>
      <c r="HCF30" s="1782"/>
      <c r="HCG30" s="1782"/>
      <c r="HCH30" s="1782"/>
      <c r="HCI30" s="1782"/>
      <c r="HCJ30" s="1782"/>
      <c r="HCK30" s="1782"/>
      <c r="HCL30" s="1782"/>
      <c r="HCM30" s="1782"/>
      <c r="HCN30" s="1782"/>
      <c r="HCO30" s="1781"/>
      <c r="HCP30" s="1782"/>
      <c r="HCQ30" s="1782"/>
      <c r="HCR30" s="1782"/>
      <c r="HCS30" s="1782"/>
      <c r="HCT30" s="1782"/>
      <c r="HCU30" s="1782"/>
      <c r="HCV30" s="1782"/>
      <c r="HCW30" s="1782"/>
      <c r="HCX30" s="1782"/>
      <c r="HCY30" s="1781"/>
      <c r="HCZ30" s="1782"/>
      <c r="HDA30" s="1782"/>
      <c r="HDB30" s="1782"/>
      <c r="HDC30" s="1782"/>
      <c r="HDD30" s="1782"/>
      <c r="HDE30" s="1782"/>
      <c r="HDF30" s="1782"/>
      <c r="HDG30" s="1782"/>
      <c r="HDH30" s="1782"/>
      <c r="HDI30" s="1781"/>
      <c r="HDJ30" s="1782"/>
      <c r="HDK30" s="1782"/>
      <c r="HDL30" s="1782"/>
      <c r="HDM30" s="1782"/>
      <c r="HDN30" s="1782"/>
      <c r="HDO30" s="1782"/>
      <c r="HDP30" s="1782"/>
      <c r="HDQ30" s="1782"/>
      <c r="HDR30" s="1782"/>
      <c r="HDS30" s="1781"/>
      <c r="HDT30" s="1782"/>
      <c r="HDU30" s="1782"/>
      <c r="HDV30" s="1782"/>
      <c r="HDW30" s="1782"/>
      <c r="HDX30" s="1782"/>
      <c r="HDY30" s="1782"/>
      <c r="HDZ30" s="1782"/>
      <c r="HEA30" s="1782"/>
      <c r="HEB30" s="1782"/>
      <c r="HEC30" s="1781"/>
      <c r="HED30" s="1782"/>
      <c r="HEE30" s="1782"/>
      <c r="HEF30" s="1782"/>
      <c r="HEG30" s="1782"/>
      <c r="HEH30" s="1782"/>
      <c r="HEI30" s="1782"/>
      <c r="HEJ30" s="1782"/>
      <c r="HEK30" s="1782"/>
      <c r="HEL30" s="1782"/>
      <c r="HEM30" s="1781"/>
      <c r="HEN30" s="1782"/>
      <c r="HEO30" s="1782"/>
      <c r="HEP30" s="1782"/>
      <c r="HEQ30" s="1782"/>
      <c r="HER30" s="1782"/>
      <c r="HES30" s="1782"/>
      <c r="HET30" s="1782"/>
      <c r="HEU30" s="1782"/>
      <c r="HEV30" s="1782"/>
      <c r="HEW30" s="1781"/>
      <c r="HEX30" s="1782"/>
      <c r="HEY30" s="1782"/>
      <c r="HEZ30" s="1782"/>
      <c r="HFA30" s="1782"/>
      <c r="HFB30" s="1782"/>
      <c r="HFC30" s="1782"/>
      <c r="HFD30" s="1782"/>
      <c r="HFE30" s="1782"/>
      <c r="HFF30" s="1782"/>
      <c r="HFG30" s="1781"/>
      <c r="HFH30" s="1782"/>
      <c r="HFI30" s="1782"/>
      <c r="HFJ30" s="1782"/>
      <c r="HFK30" s="1782"/>
      <c r="HFL30" s="1782"/>
      <c r="HFM30" s="1782"/>
      <c r="HFN30" s="1782"/>
      <c r="HFO30" s="1782"/>
      <c r="HFP30" s="1782"/>
      <c r="HFQ30" s="1781"/>
      <c r="HFR30" s="1782"/>
      <c r="HFS30" s="1782"/>
      <c r="HFT30" s="1782"/>
      <c r="HFU30" s="1782"/>
      <c r="HFV30" s="1782"/>
      <c r="HFW30" s="1782"/>
      <c r="HFX30" s="1782"/>
      <c r="HFY30" s="1782"/>
      <c r="HFZ30" s="1782"/>
      <c r="HGA30" s="1781"/>
      <c r="HGB30" s="1782"/>
      <c r="HGC30" s="1782"/>
      <c r="HGD30" s="1782"/>
      <c r="HGE30" s="1782"/>
      <c r="HGF30" s="1782"/>
      <c r="HGG30" s="1782"/>
      <c r="HGH30" s="1782"/>
      <c r="HGI30" s="1782"/>
      <c r="HGJ30" s="1782"/>
      <c r="HGK30" s="1781"/>
      <c r="HGL30" s="1782"/>
      <c r="HGM30" s="1782"/>
      <c r="HGN30" s="1782"/>
      <c r="HGO30" s="1782"/>
      <c r="HGP30" s="1782"/>
      <c r="HGQ30" s="1782"/>
      <c r="HGR30" s="1782"/>
      <c r="HGS30" s="1782"/>
      <c r="HGT30" s="1782"/>
      <c r="HGU30" s="1781"/>
      <c r="HGV30" s="1782"/>
      <c r="HGW30" s="1782"/>
      <c r="HGX30" s="1782"/>
      <c r="HGY30" s="1782"/>
      <c r="HGZ30" s="1782"/>
      <c r="HHA30" s="1782"/>
      <c r="HHB30" s="1782"/>
      <c r="HHC30" s="1782"/>
      <c r="HHD30" s="1782"/>
      <c r="HHE30" s="1781"/>
      <c r="HHF30" s="1782"/>
      <c r="HHG30" s="1782"/>
      <c r="HHH30" s="1782"/>
      <c r="HHI30" s="1782"/>
      <c r="HHJ30" s="1782"/>
      <c r="HHK30" s="1782"/>
      <c r="HHL30" s="1782"/>
      <c r="HHM30" s="1782"/>
      <c r="HHN30" s="1782"/>
      <c r="HHO30" s="1781"/>
      <c r="HHP30" s="1782"/>
      <c r="HHQ30" s="1782"/>
      <c r="HHR30" s="1782"/>
      <c r="HHS30" s="1782"/>
      <c r="HHT30" s="1782"/>
      <c r="HHU30" s="1782"/>
      <c r="HHV30" s="1782"/>
      <c r="HHW30" s="1782"/>
      <c r="HHX30" s="1782"/>
      <c r="HHY30" s="1781"/>
      <c r="HHZ30" s="1782"/>
      <c r="HIA30" s="1782"/>
      <c r="HIB30" s="1782"/>
      <c r="HIC30" s="1782"/>
      <c r="HID30" s="1782"/>
      <c r="HIE30" s="1782"/>
      <c r="HIF30" s="1782"/>
      <c r="HIG30" s="1782"/>
      <c r="HIH30" s="1782"/>
      <c r="HII30" s="1781"/>
      <c r="HIJ30" s="1782"/>
      <c r="HIK30" s="1782"/>
      <c r="HIL30" s="1782"/>
      <c r="HIM30" s="1782"/>
      <c r="HIN30" s="1782"/>
      <c r="HIO30" s="1782"/>
      <c r="HIP30" s="1782"/>
      <c r="HIQ30" s="1782"/>
      <c r="HIR30" s="1782"/>
      <c r="HIS30" s="1781"/>
      <c r="HIT30" s="1782"/>
      <c r="HIU30" s="1782"/>
      <c r="HIV30" s="1782"/>
      <c r="HIW30" s="1782"/>
      <c r="HIX30" s="1782"/>
      <c r="HIY30" s="1782"/>
      <c r="HIZ30" s="1782"/>
      <c r="HJA30" s="1782"/>
      <c r="HJB30" s="1782"/>
      <c r="HJC30" s="1781"/>
      <c r="HJD30" s="1782"/>
      <c r="HJE30" s="1782"/>
      <c r="HJF30" s="1782"/>
      <c r="HJG30" s="1782"/>
      <c r="HJH30" s="1782"/>
      <c r="HJI30" s="1782"/>
      <c r="HJJ30" s="1782"/>
      <c r="HJK30" s="1782"/>
      <c r="HJL30" s="1782"/>
      <c r="HJM30" s="1781"/>
      <c r="HJN30" s="1782"/>
      <c r="HJO30" s="1782"/>
      <c r="HJP30" s="1782"/>
      <c r="HJQ30" s="1782"/>
      <c r="HJR30" s="1782"/>
      <c r="HJS30" s="1782"/>
      <c r="HJT30" s="1782"/>
      <c r="HJU30" s="1782"/>
      <c r="HJV30" s="1782"/>
      <c r="HJW30" s="1781"/>
      <c r="HJX30" s="1782"/>
      <c r="HJY30" s="1782"/>
      <c r="HJZ30" s="1782"/>
      <c r="HKA30" s="1782"/>
      <c r="HKB30" s="1782"/>
      <c r="HKC30" s="1782"/>
      <c r="HKD30" s="1782"/>
      <c r="HKE30" s="1782"/>
      <c r="HKF30" s="1782"/>
      <c r="HKG30" s="1781"/>
      <c r="HKH30" s="1782"/>
      <c r="HKI30" s="1782"/>
      <c r="HKJ30" s="1782"/>
      <c r="HKK30" s="1782"/>
      <c r="HKL30" s="1782"/>
      <c r="HKM30" s="1782"/>
      <c r="HKN30" s="1782"/>
      <c r="HKO30" s="1782"/>
      <c r="HKP30" s="1782"/>
      <c r="HKQ30" s="1781"/>
      <c r="HKR30" s="1782"/>
      <c r="HKS30" s="1782"/>
      <c r="HKT30" s="1782"/>
      <c r="HKU30" s="1782"/>
      <c r="HKV30" s="1782"/>
      <c r="HKW30" s="1782"/>
      <c r="HKX30" s="1782"/>
      <c r="HKY30" s="1782"/>
      <c r="HKZ30" s="1782"/>
      <c r="HLA30" s="1781"/>
      <c r="HLB30" s="1782"/>
      <c r="HLC30" s="1782"/>
      <c r="HLD30" s="1782"/>
      <c r="HLE30" s="1782"/>
      <c r="HLF30" s="1782"/>
      <c r="HLG30" s="1782"/>
      <c r="HLH30" s="1782"/>
      <c r="HLI30" s="1782"/>
      <c r="HLJ30" s="1782"/>
      <c r="HLK30" s="1781"/>
      <c r="HLL30" s="1782"/>
      <c r="HLM30" s="1782"/>
      <c r="HLN30" s="1782"/>
      <c r="HLO30" s="1782"/>
      <c r="HLP30" s="1782"/>
      <c r="HLQ30" s="1782"/>
      <c r="HLR30" s="1782"/>
      <c r="HLS30" s="1782"/>
      <c r="HLT30" s="1782"/>
      <c r="HLU30" s="1781"/>
      <c r="HLV30" s="1782"/>
      <c r="HLW30" s="1782"/>
      <c r="HLX30" s="1782"/>
      <c r="HLY30" s="1782"/>
      <c r="HLZ30" s="1782"/>
      <c r="HMA30" s="1782"/>
      <c r="HMB30" s="1782"/>
      <c r="HMC30" s="1782"/>
      <c r="HMD30" s="1782"/>
      <c r="HME30" s="1781"/>
      <c r="HMF30" s="1782"/>
      <c r="HMG30" s="1782"/>
      <c r="HMH30" s="1782"/>
      <c r="HMI30" s="1782"/>
      <c r="HMJ30" s="1782"/>
      <c r="HMK30" s="1782"/>
      <c r="HML30" s="1782"/>
      <c r="HMM30" s="1782"/>
      <c r="HMN30" s="1782"/>
      <c r="HMO30" s="1781"/>
      <c r="HMP30" s="1782"/>
      <c r="HMQ30" s="1782"/>
      <c r="HMR30" s="1782"/>
      <c r="HMS30" s="1782"/>
      <c r="HMT30" s="1782"/>
      <c r="HMU30" s="1782"/>
      <c r="HMV30" s="1782"/>
      <c r="HMW30" s="1782"/>
      <c r="HMX30" s="1782"/>
      <c r="HMY30" s="1781"/>
      <c r="HMZ30" s="1782"/>
      <c r="HNA30" s="1782"/>
      <c r="HNB30" s="1782"/>
      <c r="HNC30" s="1782"/>
      <c r="HND30" s="1782"/>
      <c r="HNE30" s="1782"/>
      <c r="HNF30" s="1782"/>
      <c r="HNG30" s="1782"/>
      <c r="HNH30" s="1782"/>
      <c r="HNI30" s="1781"/>
      <c r="HNJ30" s="1782"/>
      <c r="HNK30" s="1782"/>
      <c r="HNL30" s="1782"/>
      <c r="HNM30" s="1782"/>
      <c r="HNN30" s="1782"/>
      <c r="HNO30" s="1782"/>
      <c r="HNP30" s="1782"/>
      <c r="HNQ30" s="1782"/>
      <c r="HNR30" s="1782"/>
      <c r="HNS30" s="1781"/>
      <c r="HNT30" s="1782"/>
      <c r="HNU30" s="1782"/>
      <c r="HNV30" s="1782"/>
      <c r="HNW30" s="1782"/>
      <c r="HNX30" s="1782"/>
      <c r="HNY30" s="1782"/>
      <c r="HNZ30" s="1782"/>
      <c r="HOA30" s="1782"/>
      <c r="HOB30" s="1782"/>
      <c r="HOC30" s="1781"/>
      <c r="HOD30" s="1782"/>
      <c r="HOE30" s="1782"/>
      <c r="HOF30" s="1782"/>
      <c r="HOG30" s="1782"/>
      <c r="HOH30" s="1782"/>
      <c r="HOI30" s="1782"/>
      <c r="HOJ30" s="1782"/>
      <c r="HOK30" s="1782"/>
      <c r="HOL30" s="1782"/>
      <c r="HOM30" s="1781"/>
      <c r="HON30" s="1782"/>
      <c r="HOO30" s="1782"/>
      <c r="HOP30" s="1782"/>
      <c r="HOQ30" s="1782"/>
      <c r="HOR30" s="1782"/>
      <c r="HOS30" s="1782"/>
      <c r="HOT30" s="1782"/>
      <c r="HOU30" s="1782"/>
      <c r="HOV30" s="1782"/>
      <c r="HOW30" s="1781"/>
      <c r="HOX30" s="1782"/>
      <c r="HOY30" s="1782"/>
      <c r="HOZ30" s="1782"/>
      <c r="HPA30" s="1782"/>
      <c r="HPB30" s="1782"/>
      <c r="HPC30" s="1782"/>
      <c r="HPD30" s="1782"/>
      <c r="HPE30" s="1782"/>
      <c r="HPF30" s="1782"/>
      <c r="HPG30" s="1781"/>
      <c r="HPH30" s="1782"/>
      <c r="HPI30" s="1782"/>
      <c r="HPJ30" s="1782"/>
      <c r="HPK30" s="1782"/>
      <c r="HPL30" s="1782"/>
      <c r="HPM30" s="1782"/>
      <c r="HPN30" s="1782"/>
      <c r="HPO30" s="1782"/>
      <c r="HPP30" s="1782"/>
      <c r="HPQ30" s="1781"/>
      <c r="HPR30" s="1782"/>
      <c r="HPS30" s="1782"/>
      <c r="HPT30" s="1782"/>
      <c r="HPU30" s="1782"/>
      <c r="HPV30" s="1782"/>
      <c r="HPW30" s="1782"/>
      <c r="HPX30" s="1782"/>
      <c r="HPY30" s="1782"/>
      <c r="HPZ30" s="1782"/>
      <c r="HQA30" s="1781"/>
      <c r="HQB30" s="1782"/>
      <c r="HQC30" s="1782"/>
      <c r="HQD30" s="1782"/>
      <c r="HQE30" s="1782"/>
      <c r="HQF30" s="1782"/>
      <c r="HQG30" s="1782"/>
      <c r="HQH30" s="1782"/>
      <c r="HQI30" s="1782"/>
      <c r="HQJ30" s="1782"/>
      <c r="HQK30" s="1781"/>
      <c r="HQL30" s="1782"/>
      <c r="HQM30" s="1782"/>
      <c r="HQN30" s="1782"/>
      <c r="HQO30" s="1782"/>
      <c r="HQP30" s="1782"/>
      <c r="HQQ30" s="1782"/>
      <c r="HQR30" s="1782"/>
      <c r="HQS30" s="1782"/>
      <c r="HQT30" s="1782"/>
      <c r="HQU30" s="1781"/>
      <c r="HQV30" s="1782"/>
      <c r="HQW30" s="1782"/>
      <c r="HQX30" s="1782"/>
      <c r="HQY30" s="1782"/>
      <c r="HQZ30" s="1782"/>
      <c r="HRA30" s="1782"/>
      <c r="HRB30" s="1782"/>
      <c r="HRC30" s="1782"/>
      <c r="HRD30" s="1782"/>
      <c r="HRE30" s="1781"/>
      <c r="HRF30" s="1782"/>
      <c r="HRG30" s="1782"/>
      <c r="HRH30" s="1782"/>
      <c r="HRI30" s="1782"/>
      <c r="HRJ30" s="1782"/>
      <c r="HRK30" s="1782"/>
      <c r="HRL30" s="1782"/>
      <c r="HRM30" s="1782"/>
      <c r="HRN30" s="1782"/>
      <c r="HRO30" s="1781"/>
      <c r="HRP30" s="1782"/>
      <c r="HRQ30" s="1782"/>
      <c r="HRR30" s="1782"/>
      <c r="HRS30" s="1782"/>
      <c r="HRT30" s="1782"/>
      <c r="HRU30" s="1782"/>
      <c r="HRV30" s="1782"/>
      <c r="HRW30" s="1782"/>
      <c r="HRX30" s="1782"/>
      <c r="HRY30" s="1781"/>
      <c r="HRZ30" s="1782"/>
      <c r="HSA30" s="1782"/>
      <c r="HSB30" s="1782"/>
      <c r="HSC30" s="1782"/>
      <c r="HSD30" s="1782"/>
      <c r="HSE30" s="1782"/>
      <c r="HSF30" s="1782"/>
      <c r="HSG30" s="1782"/>
      <c r="HSH30" s="1782"/>
      <c r="HSI30" s="1781"/>
      <c r="HSJ30" s="1782"/>
      <c r="HSK30" s="1782"/>
      <c r="HSL30" s="1782"/>
      <c r="HSM30" s="1782"/>
      <c r="HSN30" s="1782"/>
      <c r="HSO30" s="1782"/>
      <c r="HSP30" s="1782"/>
      <c r="HSQ30" s="1782"/>
      <c r="HSR30" s="1782"/>
      <c r="HSS30" s="1781"/>
      <c r="HST30" s="1782"/>
      <c r="HSU30" s="1782"/>
      <c r="HSV30" s="1782"/>
      <c r="HSW30" s="1782"/>
      <c r="HSX30" s="1782"/>
      <c r="HSY30" s="1782"/>
      <c r="HSZ30" s="1782"/>
      <c r="HTA30" s="1782"/>
      <c r="HTB30" s="1782"/>
      <c r="HTC30" s="1781"/>
      <c r="HTD30" s="1782"/>
      <c r="HTE30" s="1782"/>
      <c r="HTF30" s="1782"/>
      <c r="HTG30" s="1782"/>
      <c r="HTH30" s="1782"/>
      <c r="HTI30" s="1782"/>
      <c r="HTJ30" s="1782"/>
      <c r="HTK30" s="1782"/>
      <c r="HTL30" s="1782"/>
      <c r="HTM30" s="1781"/>
      <c r="HTN30" s="1782"/>
      <c r="HTO30" s="1782"/>
      <c r="HTP30" s="1782"/>
      <c r="HTQ30" s="1782"/>
      <c r="HTR30" s="1782"/>
      <c r="HTS30" s="1782"/>
      <c r="HTT30" s="1782"/>
      <c r="HTU30" s="1782"/>
      <c r="HTV30" s="1782"/>
      <c r="HTW30" s="1781"/>
      <c r="HTX30" s="1782"/>
      <c r="HTY30" s="1782"/>
      <c r="HTZ30" s="1782"/>
      <c r="HUA30" s="1782"/>
      <c r="HUB30" s="1782"/>
      <c r="HUC30" s="1782"/>
      <c r="HUD30" s="1782"/>
      <c r="HUE30" s="1782"/>
      <c r="HUF30" s="1782"/>
      <c r="HUG30" s="1781"/>
      <c r="HUH30" s="1782"/>
      <c r="HUI30" s="1782"/>
      <c r="HUJ30" s="1782"/>
      <c r="HUK30" s="1782"/>
      <c r="HUL30" s="1782"/>
      <c r="HUM30" s="1782"/>
      <c r="HUN30" s="1782"/>
      <c r="HUO30" s="1782"/>
      <c r="HUP30" s="1782"/>
      <c r="HUQ30" s="1781"/>
      <c r="HUR30" s="1782"/>
      <c r="HUS30" s="1782"/>
      <c r="HUT30" s="1782"/>
      <c r="HUU30" s="1782"/>
      <c r="HUV30" s="1782"/>
      <c r="HUW30" s="1782"/>
      <c r="HUX30" s="1782"/>
      <c r="HUY30" s="1782"/>
      <c r="HUZ30" s="1782"/>
      <c r="HVA30" s="1781"/>
      <c r="HVB30" s="1782"/>
      <c r="HVC30" s="1782"/>
      <c r="HVD30" s="1782"/>
      <c r="HVE30" s="1782"/>
      <c r="HVF30" s="1782"/>
      <c r="HVG30" s="1782"/>
      <c r="HVH30" s="1782"/>
      <c r="HVI30" s="1782"/>
      <c r="HVJ30" s="1782"/>
      <c r="HVK30" s="1781"/>
      <c r="HVL30" s="1782"/>
      <c r="HVM30" s="1782"/>
      <c r="HVN30" s="1782"/>
      <c r="HVO30" s="1782"/>
      <c r="HVP30" s="1782"/>
      <c r="HVQ30" s="1782"/>
      <c r="HVR30" s="1782"/>
      <c r="HVS30" s="1782"/>
      <c r="HVT30" s="1782"/>
      <c r="HVU30" s="1781"/>
      <c r="HVV30" s="1782"/>
      <c r="HVW30" s="1782"/>
      <c r="HVX30" s="1782"/>
      <c r="HVY30" s="1782"/>
      <c r="HVZ30" s="1782"/>
      <c r="HWA30" s="1782"/>
      <c r="HWB30" s="1782"/>
      <c r="HWC30" s="1782"/>
      <c r="HWD30" s="1782"/>
      <c r="HWE30" s="1781"/>
      <c r="HWF30" s="1782"/>
      <c r="HWG30" s="1782"/>
      <c r="HWH30" s="1782"/>
      <c r="HWI30" s="1782"/>
      <c r="HWJ30" s="1782"/>
      <c r="HWK30" s="1782"/>
      <c r="HWL30" s="1782"/>
      <c r="HWM30" s="1782"/>
      <c r="HWN30" s="1782"/>
      <c r="HWO30" s="1781"/>
      <c r="HWP30" s="1782"/>
      <c r="HWQ30" s="1782"/>
      <c r="HWR30" s="1782"/>
      <c r="HWS30" s="1782"/>
      <c r="HWT30" s="1782"/>
      <c r="HWU30" s="1782"/>
      <c r="HWV30" s="1782"/>
      <c r="HWW30" s="1782"/>
      <c r="HWX30" s="1782"/>
      <c r="HWY30" s="1781"/>
      <c r="HWZ30" s="1782"/>
      <c r="HXA30" s="1782"/>
      <c r="HXB30" s="1782"/>
      <c r="HXC30" s="1782"/>
      <c r="HXD30" s="1782"/>
      <c r="HXE30" s="1782"/>
      <c r="HXF30" s="1782"/>
      <c r="HXG30" s="1782"/>
      <c r="HXH30" s="1782"/>
      <c r="HXI30" s="1781"/>
      <c r="HXJ30" s="1782"/>
      <c r="HXK30" s="1782"/>
      <c r="HXL30" s="1782"/>
      <c r="HXM30" s="1782"/>
      <c r="HXN30" s="1782"/>
      <c r="HXO30" s="1782"/>
      <c r="HXP30" s="1782"/>
      <c r="HXQ30" s="1782"/>
      <c r="HXR30" s="1782"/>
      <c r="HXS30" s="1781"/>
      <c r="HXT30" s="1782"/>
      <c r="HXU30" s="1782"/>
      <c r="HXV30" s="1782"/>
      <c r="HXW30" s="1782"/>
      <c r="HXX30" s="1782"/>
      <c r="HXY30" s="1782"/>
      <c r="HXZ30" s="1782"/>
      <c r="HYA30" s="1782"/>
      <c r="HYB30" s="1782"/>
      <c r="HYC30" s="1781"/>
      <c r="HYD30" s="1782"/>
      <c r="HYE30" s="1782"/>
      <c r="HYF30" s="1782"/>
      <c r="HYG30" s="1782"/>
      <c r="HYH30" s="1782"/>
      <c r="HYI30" s="1782"/>
      <c r="HYJ30" s="1782"/>
      <c r="HYK30" s="1782"/>
      <c r="HYL30" s="1782"/>
      <c r="HYM30" s="1781"/>
      <c r="HYN30" s="1782"/>
      <c r="HYO30" s="1782"/>
      <c r="HYP30" s="1782"/>
      <c r="HYQ30" s="1782"/>
      <c r="HYR30" s="1782"/>
      <c r="HYS30" s="1782"/>
      <c r="HYT30" s="1782"/>
      <c r="HYU30" s="1782"/>
      <c r="HYV30" s="1782"/>
      <c r="HYW30" s="1781"/>
      <c r="HYX30" s="1782"/>
      <c r="HYY30" s="1782"/>
      <c r="HYZ30" s="1782"/>
      <c r="HZA30" s="1782"/>
      <c r="HZB30" s="1782"/>
      <c r="HZC30" s="1782"/>
      <c r="HZD30" s="1782"/>
      <c r="HZE30" s="1782"/>
      <c r="HZF30" s="1782"/>
      <c r="HZG30" s="1781"/>
      <c r="HZH30" s="1782"/>
      <c r="HZI30" s="1782"/>
      <c r="HZJ30" s="1782"/>
      <c r="HZK30" s="1782"/>
      <c r="HZL30" s="1782"/>
      <c r="HZM30" s="1782"/>
      <c r="HZN30" s="1782"/>
      <c r="HZO30" s="1782"/>
      <c r="HZP30" s="1782"/>
      <c r="HZQ30" s="1781"/>
      <c r="HZR30" s="1782"/>
      <c r="HZS30" s="1782"/>
      <c r="HZT30" s="1782"/>
      <c r="HZU30" s="1782"/>
      <c r="HZV30" s="1782"/>
      <c r="HZW30" s="1782"/>
      <c r="HZX30" s="1782"/>
      <c r="HZY30" s="1782"/>
      <c r="HZZ30" s="1782"/>
      <c r="IAA30" s="1781"/>
      <c r="IAB30" s="1782"/>
      <c r="IAC30" s="1782"/>
      <c r="IAD30" s="1782"/>
      <c r="IAE30" s="1782"/>
      <c r="IAF30" s="1782"/>
      <c r="IAG30" s="1782"/>
      <c r="IAH30" s="1782"/>
      <c r="IAI30" s="1782"/>
      <c r="IAJ30" s="1782"/>
      <c r="IAK30" s="1781"/>
      <c r="IAL30" s="1782"/>
      <c r="IAM30" s="1782"/>
      <c r="IAN30" s="1782"/>
      <c r="IAO30" s="1782"/>
      <c r="IAP30" s="1782"/>
      <c r="IAQ30" s="1782"/>
      <c r="IAR30" s="1782"/>
      <c r="IAS30" s="1782"/>
      <c r="IAT30" s="1782"/>
      <c r="IAU30" s="1781"/>
      <c r="IAV30" s="1782"/>
      <c r="IAW30" s="1782"/>
      <c r="IAX30" s="1782"/>
      <c r="IAY30" s="1782"/>
      <c r="IAZ30" s="1782"/>
      <c r="IBA30" s="1782"/>
      <c r="IBB30" s="1782"/>
      <c r="IBC30" s="1782"/>
      <c r="IBD30" s="1782"/>
      <c r="IBE30" s="1781"/>
      <c r="IBF30" s="1782"/>
      <c r="IBG30" s="1782"/>
      <c r="IBH30" s="1782"/>
      <c r="IBI30" s="1782"/>
      <c r="IBJ30" s="1782"/>
      <c r="IBK30" s="1782"/>
      <c r="IBL30" s="1782"/>
      <c r="IBM30" s="1782"/>
      <c r="IBN30" s="1782"/>
      <c r="IBO30" s="1781"/>
      <c r="IBP30" s="1782"/>
      <c r="IBQ30" s="1782"/>
      <c r="IBR30" s="1782"/>
      <c r="IBS30" s="1782"/>
      <c r="IBT30" s="1782"/>
      <c r="IBU30" s="1782"/>
      <c r="IBV30" s="1782"/>
      <c r="IBW30" s="1782"/>
      <c r="IBX30" s="1782"/>
      <c r="IBY30" s="1781"/>
      <c r="IBZ30" s="1782"/>
      <c r="ICA30" s="1782"/>
      <c r="ICB30" s="1782"/>
      <c r="ICC30" s="1782"/>
      <c r="ICD30" s="1782"/>
      <c r="ICE30" s="1782"/>
      <c r="ICF30" s="1782"/>
      <c r="ICG30" s="1782"/>
      <c r="ICH30" s="1782"/>
      <c r="ICI30" s="1781"/>
      <c r="ICJ30" s="1782"/>
      <c r="ICK30" s="1782"/>
      <c r="ICL30" s="1782"/>
      <c r="ICM30" s="1782"/>
      <c r="ICN30" s="1782"/>
      <c r="ICO30" s="1782"/>
      <c r="ICP30" s="1782"/>
      <c r="ICQ30" s="1782"/>
      <c r="ICR30" s="1782"/>
      <c r="ICS30" s="1781"/>
      <c r="ICT30" s="1782"/>
      <c r="ICU30" s="1782"/>
      <c r="ICV30" s="1782"/>
      <c r="ICW30" s="1782"/>
      <c r="ICX30" s="1782"/>
      <c r="ICY30" s="1782"/>
      <c r="ICZ30" s="1782"/>
      <c r="IDA30" s="1782"/>
      <c r="IDB30" s="1782"/>
      <c r="IDC30" s="1781"/>
      <c r="IDD30" s="1782"/>
      <c r="IDE30" s="1782"/>
      <c r="IDF30" s="1782"/>
      <c r="IDG30" s="1782"/>
      <c r="IDH30" s="1782"/>
      <c r="IDI30" s="1782"/>
      <c r="IDJ30" s="1782"/>
      <c r="IDK30" s="1782"/>
      <c r="IDL30" s="1782"/>
      <c r="IDM30" s="1781"/>
      <c r="IDN30" s="1782"/>
      <c r="IDO30" s="1782"/>
      <c r="IDP30" s="1782"/>
      <c r="IDQ30" s="1782"/>
      <c r="IDR30" s="1782"/>
      <c r="IDS30" s="1782"/>
      <c r="IDT30" s="1782"/>
      <c r="IDU30" s="1782"/>
      <c r="IDV30" s="1782"/>
      <c r="IDW30" s="1781"/>
      <c r="IDX30" s="1782"/>
      <c r="IDY30" s="1782"/>
      <c r="IDZ30" s="1782"/>
      <c r="IEA30" s="1782"/>
      <c r="IEB30" s="1782"/>
      <c r="IEC30" s="1782"/>
      <c r="IED30" s="1782"/>
      <c r="IEE30" s="1782"/>
      <c r="IEF30" s="1782"/>
      <c r="IEG30" s="1781"/>
      <c r="IEH30" s="1782"/>
      <c r="IEI30" s="1782"/>
      <c r="IEJ30" s="1782"/>
      <c r="IEK30" s="1782"/>
      <c r="IEL30" s="1782"/>
      <c r="IEM30" s="1782"/>
      <c r="IEN30" s="1782"/>
      <c r="IEO30" s="1782"/>
      <c r="IEP30" s="1782"/>
      <c r="IEQ30" s="1781"/>
      <c r="IER30" s="1782"/>
      <c r="IES30" s="1782"/>
      <c r="IET30" s="1782"/>
      <c r="IEU30" s="1782"/>
      <c r="IEV30" s="1782"/>
      <c r="IEW30" s="1782"/>
      <c r="IEX30" s="1782"/>
      <c r="IEY30" s="1782"/>
      <c r="IEZ30" s="1782"/>
      <c r="IFA30" s="1781"/>
      <c r="IFB30" s="1782"/>
      <c r="IFC30" s="1782"/>
      <c r="IFD30" s="1782"/>
      <c r="IFE30" s="1782"/>
      <c r="IFF30" s="1782"/>
      <c r="IFG30" s="1782"/>
      <c r="IFH30" s="1782"/>
      <c r="IFI30" s="1782"/>
      <c r="IFJ30" s="1782"/>
      <c r="IFK30" s="1781"/>
      <c r="IFL30" s="1782"/>
      <c r="IFM30" s="1782"/>
      <c r="IFN30" s="1782"/>
      <c r="IFO30" s="1782"/>
      <c r="IFP30" s="1782"/>
      <c r="IFQ30" s="1782"/>
      <c r="IFR30" s="1782"/>
      <c r="IFS30" s="1782"/>
      <c r="IFT30" s="1782"/>
      <c r="IFU30" s="1781"/>
      <c r="IFV30" s="1782"/>
      <c r="IFW30" s="1782"/>
      <c r="IFX30" s="1782"/>
      <c r="IFY30" s="1782"/>
      <c r="IFZ30" s="1782"/>
      <c r="IGA30" s="1782"/>
      <c r="IGB30" s="1782"/>
      <c r="IGC30" s="1782"/>
      <c r="IGD30" s="1782"/>
      <c r="IGE30" s="1781"/>
      <c r="IGF30" s="1782"/>
      <c r="IGG30" s="1782"/>
      <c r="IGH30" s="1782"/>
      <c r="IGI30" s="1782"/>
      <c r="IGJ30" s="1782"/>
      <c r="IGK30" s="1782"/>
      <c r="IGL30" s="1782"/>
      <c r="IGM30" s="1782"/>
      <c r="IGN30" s="1782"/>
      <c r="IGO30" s="1781"/>
      <c r="IGP30" s="1782"/>
      <c r="IGQ30" s="1782"/>
      <c r="IGR30" s="1782"/>
      <c r="IGS30" s="1782"/>
      <c r="IGT30" s="1782"/>
      <c r="IGU30" s="1782"/>
      <c r="IGV30" s="1782"/>
      <c r="IGW30" s="1782"/>
      <c r="IGX30" s="1782"/>
      <c r="IGY30" s="1781"/>
      <c r="IGZ30" s="1782"/>
      <c r="IHA30" s="1782"/>
      <c r="IHB30" s="1782"/>
      <c r="IHC30" s="1782"/>
      <c r="IHD30" s="1782"/>
      <c r="IHE30" s="1782"/>
      <c r="IHF30" s="1782"/>
      <c r="IHG30" s="1782"/>
      <c r="IHH30" s="1782"/>
      <c r="IHI30" s="1781"/>
      <c r="IHJ30" s="1782"/>
      <c r="IHK30" s="1782"/>
      <c r="IHL30" s="1782"/>
      <c r="IHM30" s="1782"/>
      <c r="IHN30" s="1782"/>
      <c r="IHO30" s="1782"/>
      <c r="IHP30" s="1782"/>
      <c r="IHQ30" s="1782"/>
      <c r="IHR30" s="1782"/>
      <c r="IHS30" s="1781"/>
      <c r="IHT30" s="1782"/>
      <c r="IHU30" s="1782"/>
      <c r="IHV30" s="1782"/>
      <c r="IHW30" s="1782"/>
      <c r="IHX30" s="1782"/>
      <c r="IHY30" s="1782"/>
      <c r="IHZ30" s="1782"/>
      <c r="IIA30" s="1782"/>
      <c r="IIB30" s="1782"/>
      <c r="IIC30" s="1781"/>
      <c r="IID30" s="1782"/>
      <c r="IIE30" s="1782"/>
      <c r="IIF30" s="1782"/>
      <c r="IIG30" s="1782"/>
      <c r="IIH30" s="1782"/>
      <c r="III30" s="1782"/>
      <c r="IIJ30" s="1782"/>
      <c r="IIK30" s="1782"/>
      <c r="IIL30" s="1782"/>
      <c r="IIM30" s="1781"/>
      <c r="IIN30" s="1782"/>
      <c r="IIO30" s="1782"/>
      <c r="IIP30" s="1782"/>
      <c r="IIQ30" s="1782"/>
      <c r="IIR30" s="1782"/>
      <c r="IIS30" s="1782"/>
      <c r="IIT30" s="1782"/>
      <c r="IIU30" s="1782"/>
      <c r="IIV30" s="1782"/>
      <c r="IIW30" s="1781"/>
      <c r="IIX30" s="1782"/>
      <c r="IIY30" s="1782"/>
      <c r="IIZ30" s="1782"/>
      <c r="IJA30" s="1782"/>
      <c r="IJB30" s="1782"/>
      <c r="IJC30" s="1782"/>
      <c r="IJD30" s="1782"/>
      <c r="IJE30" s="1782"/>
      <c r="IJF30" s="1782"/>
      <c r="IJG30" s="1781"/>
      <c r="IJH30" s="1782"/>
      <c r="IJI30" s="1782"/>
      <c r="IJJ30" s="1782"/>
      <c r="IJK30" s="1782"/>
      <c r="IJL30" s="1782"/>
      <c r="IJM30" s="1782"/>
      <c r="IJN30" s="1782"/>
      <c r="IJO30" s="1782"/>
      <c r="IJP30" s="1782"/>
      <c r="IJQ30" s="1781"/>
      <c r="IJR30" s="1782"/>
      <c r="IJS30" s="1782"/>
      <c r="IJT30" s="1782"/>
      <c r="IJU30" s="1782"/>
      <c r="IJV30" s="1782"/>
      <c r="IJW30" s="1782"/>
      <c r="IJX30" s="1782"/>
      <c r="IJY30" s="1782"/>
      <c r="IJZ30" s="1782"/>
      <c r="IKA30" s="1781"/>
      <c r="IKB30" s="1782"/>
      <c r="IKC30" s="1782"/>
      <c r="IKD30" s="1782"/>
      <c r="IKE30" s="1782"/>
      <c r="IKF30" s="1782"/>
      <c r="IKG30" s="1782"/>
      <c r="IKH30" s="1782"/>
      <c r="IKI30" s="1782"/>
      <c r="IKJ30" s="1782"/>
      <c r="IKK30" s="1781"/>
      <c r="IKL30" s="1782"/>
      <c r="IKM30" s="1782"/>
      <c r="IKN30" s="1782"/>
      <c r="IKO30" s="1782"/>
      <c r="IKP30" s="1782"/>
      <c r="IKQ30" s="1782"/>
      <c r="IKR30" s="1782"/>
      <c r="IKS30" s="1782"/>
      <c r="IKT30" s="1782"/>
      <c r="IKU30" s="1781"/>
      <c r="IKV30" s="1782"/>
      <c r="IKW30" s="1782"/>
      <c r="IKX30" s="1782"/>
      <c r="IKY30" s="1782"/>
      <c r="IKZ30" s="1782"/>
      <c r="ILA30" s="1782"/>
      <c r="ILB30" s="1782"/>
      <c r="ILC30" s="1782"/>
      <c r="ILD30" s="1782"/>
      <c r="ILE30" s="1781"/>
      <c r="ILF30" s="1782"/>
      <c r="ILG30" s="1782"/>
      <c r="ILH30" s="1782"/>
      <c r="ILI30" s="1782"/>
      <c r="ILJ30" s="1782"/>
      <c r="ILK30" s="1782"/>
      <c r="ILL30" s="1782"/>
      <c r="ILM30" s="1782"/>
      <c r="ILN30" s="1782"/>
      <c r="ILO30" s="1781"/>
      <c r="ILP30" s="1782"/>
      <c r="ILQ30" s="1782"/>
      <c r="ILR30" s="1782"/>
      <c r="ILS30" s="1782"/>
      <c r="ILT30" s="1782"/>
      <c r="ILU30" s="1782"/>
      <c r="ILV30" s="1782"/>
      <c r="ILW30" s="1782"/>
      <c r="ILX30" s="1782"/>
      <c r="ILY30" s="1781"/>
      <c r="ILZ30" s="1782"/>
      <c r="IMA30" s="1782"/>
      <c r="IMB30" s="1782"/>
      <c r="IMC30" s="1782"/>
      <c r="IMD30" s="1782"/>
      <c r="IME30" s="1782"/>
      <c r="IMF30" s="1782"/>
      <c r="IMG30" s="1782"/>
      <c r="IMH30" s="1782"/>
      <c r="IMI30" s="1781"/>
      <c r="IMJ30" s="1782"/>
      <c r="IMK30" s="1782"/>
      <c r="IML30" s="1782"/>
      <c r="IMM30" s="1782"/>
      <c r="IMN30" s="1782"/>
      <c r="IMO30" s="1782"/>
      <c r="IMP30" s="1782"/>
      <c r="IMQ30" s="1782"/>
      <c r="IMR30" s="1782"/>
      <c r="IMS30" s="1781"/>
      <c r="IMT30" s="1782"/>
      <c r="IMU30" s="1782"/>
      <c r="IMV30" s="1782"/>
      <c r="IMW30" s="1782"/>
      <c r="IMX30" s="1782"/>
      <c r="IMY30" s="1782"/>
      <c r="IMZ30" s="1782"/>
      <c r="INA30" s="1782"/>
      <c r="INB30" s="1782"/>
      <c r="INC30" s="1781"/>
      <c r="IND30" s="1782"/>
      <c r="INE30" s="1782"/>
      <c r="INF30" s="1782"/>
      <c r="ING30" s="1782"/>
      <c r="INH30" s="1782"/>
      <c r="INI30" s="1782"/>
      <c r="INJ30" s="1782"/>
      <c r="INK30" s="1782"/>
      <c r="INL30" s="1782"/>
      <c r="INM30" s="1781"/>
      <c r="INN30" s="1782"/>
      <c r="INO30" s="1782"/>
      <c r="INP30" s="1782"/>
      <c r="INQ30" s="1782"/>
      <c r="INR30" s="1782"/>
      <c r="INS30" s="1782"/>
      <c r="INT30" s="1782"/>
      <c r="INU30" s="1782"/>
      <c r="INV30" s="1782"/>
      <c r="INW30" s="1781"/>
      <c r="INX30" s="1782"/>
      <c r="INY30" s="1782"/>
      <c r="INZ30" s="1782"/>
      <c r="IOA30" s="1782"/>
      <c r="IOB30" s="1782"/>
      <c r="IOC30" s="1782"/>
      <c r="IOD30" s="1782"/>
      <c r="IOE30" s="1782"/>
      <c r="IOF30" s="1782"/>
      <c r="IOG30" s="1781"/>
      <c r="IOH30" s="1782"/>
      <c r="IOI30" s="1782"/>
      <c r="IOJ30" s="1782"/>
      <c r="IOK30" s="1782"/>
      <c r="IOL30" s="1782"/>
      <c r="IOM30" s="1782"/>
      <c r="ION30" s="1782"/>
      <c r="IOO30" s="1782"/>
      <c r="IOP30" s="1782"/>
      <c r="IOQ30" s="1781"/>
      <c r="IOR30" s="1782"/>
      <c r="IOS30" s="1782"/>
      <c r="IOT30" s="1782"/>
      <c r="IOU30" s="1782"/>
      <c r="IOV30" s="1782"/>
      <c r="IOW30" s="1782"/>
      <c r="IOX30" s="1782"/>
      <c r="IOY30" s="1782"/>
      <c r="IOZ30" s="1782"/>
      <c r="IPA30" s="1781"/>
      <c r="IPB30" s="1782"/>
      <c r="IPC30" s="1782"/>
      <c r="IPD30" s="1782"/>
      <c r="IPE30" s="1782"/>
      <c r="IPF30" s="1782"/>
      <c r="IPG30" s="1782"/>
      <c r="IPH30" s="1782"/>
      <c r="IPI30" s="1782"/>
      <c r="IPJ30" s="1782"/>
      <c r="IPK30" s="1781"/>
      <c r="IPL30" s="1782"/>
      <c r="IPM30" s="1782"/>
      <c r="IPN30" s="1782"/>
      <c r="IPO30" s="1782"/>
      <c r="IPP30" s="1782"/>
      <c r="IPQ30" s="1782"/>
      <c r="IPR30" s="1782"/>
      <c r="IPS30" s="1782"/>
      <c r="IPT30" s="1782"/>
      <c r="IPU30" s="1781"/>
      <c r="IPV30" s="1782"/>
      <c r="IPW30" s="1782"/>
      <c r="IPX30" s="1782"/>
      <c r="IPY30" s="1782"/>
      <c r="IPZ30" s="1782"/>
      <c r="IQA30" s="1782"/>
      <c r="IQB30" s="1782"/>
      <c r="IQC30" s="1782"/>
      <c r="IQD30" s="1782"/>
      <c r="IQE30" s="1781"/>
      <c r="IQF30" s="1782"/>
      <c r="IQG30" s="1782"/>
      <c r="IQH30" s="1782"/>
      <c r="IQI30" s="1782"/>
      <c r="IQJ30" s="1782"/>
      <c r="IQK30" s="1782"/>
      <c r="IQL30" s="1782"/>
      <c r="IQM30" s="1782"/>
      <c r="IQN30" s="1782"/>
      <c r="IQO30" s="1781"/>
      <c r="IQP30" s="1782"/>
      <c r="IQQ30" s="1782"/>
      <c r="IQR30" s="1782"/>
      <c r="IQS30" s="1782"/>
      <c r="IQT30" s="1782"/>
      <c r="IQU30" s="1782"/>
      <c r="IQV30" s="1782"/>
      <c r="IQW30" s="1782"/>
      <c r="IQX30" s="1782"/>
      <c r="IQY30" s="1781"/>
      <c r="IQZ30" s="1782"/>
      <c r="IRA30" s="1782"/>
      <c r="IRB30" s="1782"/>
      <c r="IRC30" s="1782"/>
      <c r="IRD30" s="1782"/>
      <c r="IRE30" s="1782"/>
      <c r="IRF30" s="1782"/>
      <c r="IRG30" s="1782"/>
      <c r="IRH30" s="1782"/>
      <c r="IRI30" s="1781"/>
      <c r="IRJ30" s="1782"/>
      <c r="IRK30" s="1782"/>
      <c r="IRL30" s="1782"/>
      <c r="IRM30" s="1782"/>
      <c r="IRN30" s="1782"/>
      <c r="IRO30" s="1782"/>
      <c r="IRP30" s="1782"/>
      <c r="IRQ30" s="1782"/>
      <c r="IRR30" s="1782"/>
      <c r="IRS30" s="1781"/>
      <c r="IRT30" s="1782"/>
      <c r="IRU30" s="1782"/>
      <c r="IRV30" s="1782"/>
      <c r="IRW30" s="1782"/>
      <c r="IRX30" s="1782"/>
      <c r="IRY30" s="1782"/>
      <c r="IRZ30" s="1782"/>
      <c r="ISA30" s="1782"/>
      <c r="ISB30" s="1782"/>
      <c r="ISC30" s="1781"/>
      <c r="ISD30" s="1782"/>
      <c r="ISE30" s="1782"/>
      <c r="ISF30" s="1782"/>
      <c r="ISG30" s="1782"/>
      <c r="ISH30" s="1782"/>
      <c r="ISI30" s="1782"/>
      <c r="ISJ30" s="1782"/>
      <c r="ISK30" s="1782"/>
      <c r="ISL30" s="1782"/>
      <c r="ISM30" s="1781"/>
      <c r="ISN30" s="1782"/>
      <c r="ISO30" s="1782"/>
      <c r="ISP30" s="1782"/>
      <c r="ISQ30" s="1782"/>
      <c r="ISR30" s="1782"/>
      <c r="ISS30" s="1782"/>
      <c r="IST30" s="1782"/>
      <c r="ISU30" s="1782"/>
      <c r="ISV30" s="1782"/>
      <c r="ISW30" s="1781"/>
      <c r="ISX30" s="1782"/>
      <c r="ISY30" s="1782"/>
      <c r="ISZ30" s="1782"/>
      <c r="ITA30" s="1782"/>
      <c r="ITB30" s="1782"/>
      <c r="ITC30" s="1782"/>
      <c r="ITD30" s="1782"/>
      <c r="ITE30" s="1782"/>
      <c r="ITF30" s="1782"/>
      <c r="ITG30" s="1781"/>
      <c r="ITH30" s="1782"/>
      <c r="ITI30" s="1782"/>
      <c r="ITJ30" s="1782"/>
      <c r="ITK30" s="1782"/>
      <c r="ITL30" s="1782"/>
      <c r="ITM30" s="1782"/>
      <c r="ITN30" s="1782"/>
      <c r="ITO30" s="1782"/>
      <c r="ITP30" s="1782"/>
      <c r="ITQ30" s="1781"/>
      <c r="ITR30" s="1782"/>
      <c r="ITS30" s="1782"/>
      <c r="ITT30" s="1782"/>
      <c r="ITU30" s="1782"/>
      <c r="ITV30" s="1782"/>
      <c r="ITW30" s="1782"/>
      <c r="ITX30" s="1782"/>
      <c r="ITY30" s="1782"/>
      <c r="ITZ30" s="1782"/>
      <c r="IUA30" s="1781"/>
      <c r="IUB30" s="1782"/>
      <c r="IUC30" s="1782"/>
      <c r="IUD30" s="1782"/>
      <c r="IUE30" s="1782"/>
      <c r="IUF30" s="1782"/>
      <c r="IUG30" s="1782"/>
      <c r="IUH30" s="1782"/>
      <c r="IUI30" s="1782"/>
      <c r="IUJ30" s="1782"/>
      <c r="IUK30" s="1781"/>
      <c r="IUL30" s="1782"/>
      <c r="IUM30" s="1782"/>
      <c r="IUN30" s="1782"/>
      <c r="IUO30" s="1782"/>
      <c r="IUP30" s="1782"/>
      <c r="IUQ30" s="1782"/>
      <c r="IUR30" s="1782"/>
      <c r="IUS30" s="1782"/>
      <c r="IUT30" s="1782"/>
      <c r="IUU30" s="1781"/>
      <c r="IUV30" s="1782"/>
      <c r="IUW30" s="1782"/>
      <c r="IUX30" s="1782"/>
      <c r="IUY30" s="1782"/>
      <c r="IUZ30" s="1782"/>
      <c r="IVA30" s="1782"/>
      <c r="IVB30" s="1782"/>
      <c r="IVC30" s="1782"/>
      <c r="IVD30" s="1782"/>
      <c r="IVE30" s="1781"/>
      <c r="IVF30" s="1782"/>
      <c r="IVG30" s="1782"/>
      <c r="IVH30" s="1782"/>
      <c r="IVI30" s="1782"/>
      <c r="IVJ30" s="1782"/>
      <c r="IVK30" s="1782"/>
      <c r="IVL30" s="1782"/>
      <c r="IVM30" s="1782"/>
      <c r="IVN30" s="1782"/>
      <c r="IVO30" s="1781"/>
      <c r="IVP30" s="1782"/>
      <c r="IVQ30" s="1782"/>
      <c r="IVR30" s="1782"/>
      <c r="IVS30" s="1782"/>
      <c r="IVT30" s="1782"/>
      <c r="IVU30" s="1782"/>
      <c r="IVV30" s="1782"/>
      <c r="IVW30" s="1782"/>
      <c r="IVX30" s="1782"/>
      <c r="IVY30" s="1781"/>
      <c r="IVZ30" s="1782"/>
      <c r="IWA30" s="1782"/>
      <c r="IWB30" s="1782"/>
      <c r="IWC30" s="1782"/>
      <c r="IWD30" s="1782"/>
      <c r="IWE30" s="1782"/>
      <c r="IWF30" s="1782"/>
      <c r="IWG30" s="1782"/>
      <c r="IWH30" s="1782"/>
      <c r="IWI30" s="1781"/>
      <c r="IWJ30" s="1782"/>
      <c r="IWK30" s="1782"/>
      <c r="IWL30" s="1782"/>
      <c r="IWM30" s="1782"/>
      <c r="IWN30" s="1782"/>
      <c r="IWO30" s="1782"/>
      <c r="IWP30" s="1782"/>
      <c r="IWQ30" s="1782"/>
      <c r="IWR30" s="1782"/>
      <c r="IWS30" s="1781"/>
      <c r="IWT30" s="1782"/>
      <c r="IWU30" s="1782"/>
      <c r="IWV30" s="1782"/>
      <c r="IWW30" s="1782"/>
      <c r="IWX30" s="1782"/>
      <c r="IWY30" s="1782"/>
      <c r="IWZ30" s="1782"/>
      <c r="IXA30" s="1782"/>
      <c r="IXB30" s="1782"/>
      <c r="IXC30" s="1781"/>
      <c r="IXD30" s="1782"/>
      <c r="IXE30" s="1782"/>
      <c r="IXF30" s="1782"/>
      <c r="IXG30" s="1782"/>
      <c r="IXH30" s="1782"/>
      <c r="IXI30" s="1782"/>
      <c r="IXJ30" s="1782"/>
      <c r="IXK30" s="1782"/>
      <c r="IXL30" s="1782"/>
      <c r="IXM30" s="1781"/>
      <c r="IXN30" s="1782"/>
      <c r="IXO30" s="1782"/>
      <c r="IXP30" s="1782"/>
      <c r="IXQ30" s="1782"/>
      <c r="IXR30" s="1782"/>
      <c r="IXS30" s="1782"/>
      <c r="IXT30" s="1782"/>
      <c r="IXU30" s="1782"/>
      <c r="IXV30" s="1782"/>
      <c r="IXW30" s="1781"/>
      <c r="IXX30" s="1782"/>
      <c r="IXY30" s="1782"/>
      <c r="IXZ30" s="1782"/>
      <c r="IYA30" s="1782"/>
      <c r="IYB30" s="1782"/>
      <c r="IYC30" s="1782"/>
      <c r="IYD30" s="1782"/>
      <c r="IYE30" s="1782"/>
      <c r="IYF30" s="1782"/>
      <c r="IYG30" s="1781"/>
      <c r="IYH30" s="1782"/>
      <c r="IYI30" s="1782"/>
      <c r="IYJ30" s="1782"/>
      <c r="IYK30" s="1782"/>
      <c r="IYL30" s="1782"/>
      <c r="IYM30" s="1782"/>
      <c r="IYN30" s="1782"/>
      <c r="IYO30" s="1782"/>
      <c r="IYP30" s="1782"/>
      <c r="IYQ30" s="1781"/>
      <c r="IYR30" s="1782"/>
      <c r="IYS30" s="1782"/>
      <c r="IYT30" s="1782"/>
      <c r="IYU30" s="1782"/>
      <c r="IYV30" s="1782"/>
      <c r="IYW30" s="1782"/>
      <c r="IYX30" s="1782"/>
      <c r="IYY30" s="1782"/>
      <c r="IYZ30" s="1782"/>
      <c r="IZA30" s="1781"/>
      <c r="IZB30" s="1782"/>
      <c r="IZC30" s="1782"/>
      <c r="IZD30" s="1782"/>
      <c r="IZE30" s="1782"/>
      <c r="IZF30" s="1782"/>
      <c r="IZG30" s="1782"/>
      <c r="IZH30" s="1782"/>
      <c r="IZI30" s="1782"/>
      <c r="IZJ30" s="1782"/>
      <c r="IZK30" s="1781"/>
      <c r="IZL30" s="1782"/>
      <c r="IZM30" s="1782"/>
      <c r="IZN30" s="1782"/>
      <c r="IZO30" s="1782"/>
      <c r="IZP30" s="1782"/>
      <c r="IZQ30" s="1782"/>
      <c r="IZR30" s="1782"/>
      <c r="IZS30" s="1782"/>
      <c r="IZT30" s="1782"/>
      <c r="IZU30" s="1781"/>
      <c r="IZV30" s="1782"/>
      <c r="IZW30" s="1782"/>
      <c r="IZX30" s="1782"/>
      <c r="IZY30" s="1782"/>
      <c r="IZZ30" s="1782"/>
      <c r="JAA30" s="1782"/>
      <c r="JAB30" s="1782"/>
      <c r="JAC30" s="1782"/>
      <c r="JAD30" s="1782"/>
      <c r="JAE30" s="1781"/>
      <c r="JAF30" s="1782"/>
      <c r="JAG30" s="1782"/>
      <c r="JAH30" s="1782"/>
      <c r="JAI30" s="1782"/>
      <c r="JAJ30" s="1782"/>
      <c r="JAK30" s="1782"/>
      <c r="JAL30" s="1782"/>
      <c r="JAM30" s="1782"/>
      <c r="JAN30" s="1782"/>
      <c r="JAO30" s="1781"/>
      <c r="JAP30" s="1782"/>
      <c r="JAQ30" s="1782"/>
      <c r="JAR30" s="1782"/>
      <c r="JAS30" s="1782"/>
      <c r="JAT30" s="1782"/>
      <c r="JAU30" s="1782"/>
      <c r="JAV30" s="1782"/>
      <c r="JAW30" s="1782"/>
      <c r="JAX30" s="1782"/>
      <c r="JAY30" s="1781"/>
      <c r="JAZ30" s="1782"/>
      <c r="JBA30" s="1782"/>
      <c r="JBB30" s="1782"/>
      <c r="JBC30" s="1782"/>
      <c r="JBD30" s="1782"/>
      <c r="JBE30" s="1782"/>
      <c r="JBF30" s="1782"/>
      <c r="JBG30" s="1782"/>
      <c r="JBH30" s="1782"/>
      <c r="JBI30" s="1781"/>
      <c r="JBJ30" s="1782"/>
      <c r="JBK30" s="1782"/>
      <c r="JBL30" s="1782"/>
      <c r="JBM30" s="1782"/>
      <c r="JBN30" s="1782"/>
      <c r="JBO30" s="1782"/>
      <c r="JBP30" s="1782"/>
      <c r="JBQ30" s="1782"/>
      <c r="JBR30" s="1782"/>
      <c r="JBS30" s="1781"/>
      <c r="JBT30" s="1782"/>
      <c r="JBU30" s="1782"/>
      <c r="JBV30" s="1782"/>
      <c r="JBW30" s="1782"/>
      <c r="JBX30" s="1782"/>
      <c r="JBY30" s="1782"/>
      <c r="JBZ30" s="1782"/>
      <c r="JCA30" s="1782"/>
      <c r="JCB30" s="1782"/>
      <c r="JCC30" s="1781"/>
      <c r="JCD30" s="1782"/>
      <c r="JCE30" s="1782"/>
      <c r="JCF30" s="1782"/>
      <c r="JCG30" s="1782"/>
      <c r="JCH30" s="1782"/>
      <c r="JCI30" s="1782"/>
      <c r="JCJ30" s="1782"/>
      <c r="JCK30" s="1782"/>
      <c r="JCL30" s="1782"/>
      <c r="JCM30" s="1781"/>
      <c r="JCN30" s="1782"/>
      <c r="JCO30" s="1782"/>
      <c r="JCP30" s="1782"/>
      <c r="JCQ30" s="1782"/>
      <c r="JCR30" s="1782"/>
      <c r="JCS30" s="1782"/>
      <c r="JCT30" s="1782"/>
      <c r="JCU30" s="1782"/>
      <c r="JCV30" s="1782"/>
      <c r="JCW30" s="1781"/>
      <c r="JCX30" s="1782"/>
      <c r="JCY30" s="1782"/>
      <c r="JCZ30" s="1782"/>
      <c r="JDA30" s="1782"/>
      <c r="JDB30" s="1782"/>
      <c r="JDC30" s="1782"/>
      <c r="JDD30" s="1782"/>
      <c r="JDE30" s="1782"/>
      <c r="JDF30" s="1782"/>
      <c r="JDG30" s="1781"/>
      <c r="JDH30" s="1782"/>
      <c r="JDI30" s="1782"/>
      <c r="JDJ30" s="1782"/>
      <c r="JDK30" s="1782"/>
      <c r="JDL30" s="1782"/>
      <c r="JDM30" s="1782"/>
      <c r="JDN30" s="1782"/>
      <c r="JDO30" s="1782"/>
      <c r="JDP30" s="1782"/>
      <c r="JDQ30" s="1781"/>
      <c r="JDR30" s="1782"/>
      <c r="JDS30" s="1782"/>
      <c r="JDT30" s="1782"/>
      <c r="JDU30" s="1782"/>
      <c r="JDV30" s="1782"/>
      <c r="JDW30" s="1782"/>
      <c r="JDX30" s="1782"/>
      <c r="JDY30" s="1782"/>
      <c r="JDZ30" s="1782"/>
      <c r="JEA30" s="1781"/>
      <c r="JEB30" s="1782"/>
      <c r="JEC30" s="1782"/>
      <c r="JED30" s="1782"/>
      <c r="JEE30" s="1782"/>
      <c r="JEF30" s="1782"/>
      <c r="JEG30" s="1782"/>
      <c r="JEH30" s="1782"/>
      <c r="JEI30" s="1782"/>
      <c r="JEJ30" s="1782"/>
      <c r="JEK30" s="1781"/>
      <c r="JEL30" s="1782"/>
      <c r="JEM30" s="1782"/>
      <c r="JEN30" s="1782"/>
      <c r="JEO30" s="1782"/>
      <c r="JEP30" s="1782"/>
      <c r="JEQ30" s="1782"/>
      <c r="JER30" s="1782"/>
      <c r="JES30" s="1782"/>
      <c r="JET30" s="1782"/>
      <c r="JEU30" s="1781"/>
      <c r="JEV30" s="1782"/>
      <c r="JEW30" s="1782"/>
      <c r="JEX30" s="1782"/>
      <c r="JEY30" s="1782"/>
      <c r="JEZ30" s="1782"/>
      <c r="JFA30" s="1782"/>
      <c r="JFB30" s="1782"/>
      <c r="JFC30" s="1782"/>
      <c r="JFD30" s="1782"/>
      <c r="JFE30" s="1781"/>
      <c r="JFF30" s="1782"/>
      <c r="JFG30" s="1782"/>
      <c r="JFH30" s="1782"/>
      <c r="JFI30" s="1782"/>
      <c r="JFJ30" s="1782"/>
      <c r="JFK30" s="1782"/>
      <c r="JFL30" s="1782"/>
      <c r="JFM30" s="1782"/>
      <c r="JFN30" s="1782"/>
      <c r="JFO30" s="1781"/>
      <c r="JFP30" s="1782"/>
      <c r="JFQ30" s="1782"/>
      <c r="JFR30" s="1782"/>
      <c r="JFS30" s="1782"/>
      <c r="JFT30" s="1782"/>
      <c r="JFU30" s="1782"/>
      <c r="JFV30" s="1782"/>
      <c r="JFW30" s="1782"/>
      <c r="JFX30" s="1782"/>
      <c r="JFY30" s="1781"/>
      <c r="JFZ30" s="1782"/>
      <c r="JGA30" s="1782"/>
      <c r="JGB30" s="1782"/>
      <c r="JGC30" s="1782"/>
      <c r="JGD30" s="1782"/>
      <c r="JGE30" s="1782"/>
      <c r="JGF30" s="1782"/>
      <c r="JGG30" s="1782"/>
      <c r="JGH30" s="1782"/>
      <c r="JGI30" s="1781"/>
      <c r="JGJ30" s="1782"/>
      <c r="JGK30" s="1782"/>
      <c r="JGL30" s="1782"/>
      <c r="JGM30" s="1782"/>
      <c r="JGN30" s="1782"/>
      <c r="JGO30" s="1782"/>
      <c r="JGP30" s="1782"/>
      <c r="JGQ30" s="1782"/>
      <c r="JGR30" s="1782"/>
      <c r="JGS30" s="1781"/>
      <c r="JGT30" s="1782"/>
      <c r="JGU30" s="1782"/>
      <c r="JGV30" s="1782"/>
      <c r="JGW30" s="1782"/>
      <c r="JGX30" s="1782"/>
      <c r="JGY30" s="1782"/>
      <c r="JGZ30" s="1782"/>
      <c r="JHA30" s="1782"/>
      <c r="JHB30" s="1782"/>
      <c r="JHC30" s="1781"/>
      <c r="JHD30" s="1782"/>
      <c r="JHE30" s="1782"/>
      <c r="JHF30" s="1782"/>
      <c r="JHG30" s="1782"/>
      <c r="JHH30" s="1782"/>
      <c r="JHI30" s="1782"/>
      <c r="JHJ30" s="1782"/>
      <c r="JHK30" s="1782"/>
      <c r="JHL30" s="1782"/>
      <c r="JHM30" s="1781"/>
      <c r="JHN30" s="1782"/>
      <c r="JHO30" s="1782"/>
      <c r="JHP30" s="1782"/>
      <c r="JHQ30" s="1782"/>
      <c r="JHR30" s="1782"/>
      <c r="JHS30" s="1782"/>
      <c r="JHT30" s="1782"/>
      <c r="JHU30" s="1782"/>
      <c r="JHV30" s="1782"/>
      <c r="JHW30" s="1781"/>
      <c r="JHX30" s="1782"/>
      <c r="JHY30" s="1782"/>
      <c r="JHZ30" s="1782"/>
      <c r="JIA30" s="1782"/>
      <c r="JIB30" s="1782"/>
      <c r="JIC30" s="1782"/>
      <c r="JID30" s="1782"/>
      <c r="JIE30" s="1782"/>
      <c r="JIF30" s="1782"/>
      <c r="JIG30" s="1781"/>
      <c r="JIH30" s="1782"/>
      <c r="JII30" s="1782"/>
      <c r="JIJ30" s="1782"/>
      <c r="JIK30" s="1782"/>
      <c r="JIL30" s="1782"/>
      <c r="JIM30" s="1782"/>
      <c r="JIN30" s="1782"/>
      <c r="JIO30" s="1782"/>
      <c r="JIP30" s="1782"/>
      <c r="JIQ30" s="1781"/>
      <c r="JIR30" s="1782"/>
      <c r="JIS30" s="1782"/>
      <c r="JIT30" s="1782"/>
      <c r="JIU30" s="1782"/>
      <c r="JIV30" s="1782"/>
      <c r="JIW30" s="1782"/>
      <c r="JIX30" s="1782"/>
      <c r="JIY30" s="1782"/>
      <c r="JIZ30" s="1782"/>
      <c r="JJA30" s="1781"/>
      <c r="JJB30" s="1782"/>
      <c r="JJC30" s="1782"/>
      <c r="JJD30" s="1782"/>
      <c r="JJE30" s="1782"/>
      <c r="JJF30" s="1782"/>
      <c r="JJG30" s="1782"/>
      <c r="JJH30" s="1782"/>
      <c r="JJI30" s="1782"/>
      <c r="JJJ30" s="1782"/>
      <c r="JJK30" s="1781"/>
      <c r="JJL30" s="1782"/>
      <c r="JJM30" s="1782"/>
      <c r="JJN30" s="1782"/>
      <c r="JJO30" s="1782"/>
      <c r="JJP30" s="1782"/>
      <c r="JJQ30" s="1782"/>
      <c r="JJR30" s="1782"/>
      <c r="JJS30" s="1782"/>
      <c r="JJT30" s="1782"/>
      <c r="JJU30" s="1781"/>
      <c r="JJV30" s="1782"/>
      <c r="JJW30" s="1782"/>
      <c r="JJX30" s="1782"/>
      <c r="JJY30" s="1782"/>
      <c r="JJZ30" s="1782"/>
      <c r="JKA30" s="1782"/>
      <c r="JKB30" s="1782"/>
      <c r="JKC30" s="1782"/>
      <c r="JKD30" s="1782"/>
      <c r="JKE30" s="1781"/>
      <c r="JKF30" s="1782"/>
      <c r="JKG30" s="1782"/>
      <c r="JKH30" s="1782"/>
      <c r="JKI30" s="1782"/>
      <c r="JKJ30" s="1782"/>
      <c r="JKK30" s="1782"/>
      <c r="JKL30" s="1782"/>
      <c r="JKM30" s="1782"/>
      <c r="JKN30" s="1782"/>
      <c r="JKO30" s="1781"/>
      <c r="JKP30" s="1782"/>
      <c r="JKQ30" s="1782"/>
      <c r="JKR30" s="1782"/>
      <c r="JKS30" s="1782"/>
      <c r="JKT30" s="1782"/>
      <c r="JKU30" s="1782"/>
      <c r="JKV30" s="1782"/>
      <c r="JKW30" s="1782"/>
      <c r="JKX30" s="1782"/>
      <c r="JKY30" s="1781"/>
      <c r="JKZ30" s="1782"/>
      <c r="JLA30" s="1782"/>
      <c r="JLB30" s="1782"/>
      <c r="JLC30" s="1782"/>
      <c r="JLD30" s="1782"/>
      <c r="JLE30" s="1782"/>
      <c r="JLF30" s="1782"/>
      <c r="JLG30" s="1782"/>
      <c r="JLH30" s="1782"/>
      <c r="JLI30" s="1781"/>
      <c r="JLJ30" s="1782"/>
      <c r="JLK30" s="1782"/>
      <c r="JLL30" s="1782"/>
      <c r="JLM30" s="1782"/>
      <c r="JLN30" s="1782"/>
      <c r="JLO30" s="1782"/>
      <c r="JLP30" s="1782"/>
      <c r="JLQ30" s="1782"/>
      <c r="JLR30" s="1782"/>
      <c r="JLS30" s="1781"/>
      <c r="JLT30" s="1782"/>
      <c r="JLU30" s="1782"/>
      <c r="JLV30" s="1782"/>
      <c r="JLW30" s="1782"/>
      <c r="JLX30" s="1782"/>
      <c r="JLY30" s="1782"/>
      <c r="JLZ30" s="1782"/>
      <c r="JMA30" s="1782"/>
      <c r="JMB30" s="1782"/>
      <c r="JMC30" s="1781"/>
      <c r="JMD30" s="1782"/>
      <c r="JME30" s="1782"/>
      <c r="JMF30" s="1782"/>
      <c r="JMG30" s="1782"/>
      <c r="JMH30" s="1782"/>
      <c r="JMI30" s="1782"/>
      <c r="JMJ30" s="1782"/>
      <c r="JMK30" s="1782"/>
      <c r="JML30" s="1782"/>
      <c r="JMM30" s="1781"/>
      <c r="JMN30" s="1782"/>
      <c r="JMO30" s="1782"/>
      <c r="JMP30" s="1782"/>
      <c r="JMQ30" s="1782"/>
      <c r="JMR30" s="1782"/>
      <c r="JMS30" s="1782"/>
      <c r="JMT30" s="1782"/>
      <c r="JMU30" s="1782"/>
      <c r="JMV30" s="1782"/>
      <c r="JMW30" s="1781"/>
      <c r="JMX30" s="1782"/>
      <c r="JMY30" s="1782"/>
      <c r="JMZ30" s="1782"/>
      <c r="JNA30" s="1782"/>
      <c r="JNB30" s="1782"/>
      <c r="JNC30" s="1782"/>
      <c r="JND30" s="1782"/>
      <c r="JNE30" s="1782"/>
      <c r="JNF30" s="1782"/>
      <c r="JNG30" s="1781"/>
      <c r="JNH30" s="1782"/>
      <c r="JNI30" s="1782"/>
      <c r="JNJ30" s="1782"/>
      <c r="JNK30" s="1782"/>
      <c r="JNL30" s="1782"/>
      <c r="JNM30" s="1782"/>
      <c r="JNN30" s="1782"/>
      <c r="JNO30" s="1782"/>
      <c r="JNP30" s="1782"/>
      <c r="JNQ30" s="1781"/>
      <c r="JNR30" s="1782"/>
      <c r="JNS30" s="1782"/>
      <c r="JNT30" s="1782"/>
      <c r="JNU30" s="1782"/>
      <c r="JNV30" s="1782"/>
      <c r="JNW30" s="1782"/>
      <c r="JNX30" s="1782"/>
      <c r="JNY30" s="1782"/>
      <c r="JNZ30" s="1782"/>
      <c r="JOA30" s="1781"/>
      <c r="JOB30" s="1782"/>
      <c r="JOC30" s="1782"/>
      <c r="JOD30" s="1782"/>
      <c r="JOE30" s="1782"/>
      <c r="JOF30" s="1782"/>
      <c r="JOG30" s="1782"/>
      <c r="JOH30" s="1782"/>
      <c r="JOI30" s="1782"/>
      <c r="JOJ30" s="1782"/>
      <c r="JOK30" s="1781"/>
      <c r="JOL30" s="1782"/>
      <c r="JOM30" s="1782"/>
      <c r="JON30" s="1782"/>
      <c r="JOO30" s="1782"/>
      <c r="JOP30" s="1782"/>
      <c r="JOQ30" s="1782"/>
      <c r="JOR30" s="1782"/>
      <c r="JOS30" s="1782"/>
      <c r="JOT30" s="1782"/>
      <c r="JOU30" s="1781"/>
      <c r="JOV30" s="1782"/>
      <c r="JOW30" s="1782"/>
      <c r="JOX30" s="1782"/>
      <c r="JOY30" s="1782"/>
      <c r="JOZ30" s="1782"/>
      <c r="JPA30" s="1782"/>
      <c r="JPB30" s="1782"/>
      <c r="JPC30" s="1782"/>
      <c r="JPD30" s="1782"/>
      <c r="JPE30" s="1781"/>
      <c r="JPF30" s="1782"/>
      <c r="JPG30" s="1782"/>
      <c r="JPH30" s="1782"/>
      <c r="JPI30" s="1782"/>
      <c r="JPJ30" s="1782"/>
      <c r="JPK30" s="1782"/>
      <c r="JPL30" s="1782"/>
      <c r="JPM30" s="1782"/>
      <c r="JPN30" s="1782"/>
      <c r="JPO30" s="1781"/>
      <c r="JPP30" s="1782"/>
      <c r="JPQ30" s="1782"/>
      <c r="JPR30" s="1782"/>
      <c r="JPS30" s="1782"/>
      <c r="JPT30" s="1782"/>
      <c r="JPU30" s="1782"/>
      <c r="JPV30" s="1782"/>
      <c r="JPW30" s="1782"/>
      <c r="JPX30" s="1782"/>
      <c r="JPY30" s="1781"/>
      <c r="JPZ30" s="1782"/>
      <c r="JQA30" s="1782"/>
      <c r="JQB30" s="1782"/>
      <c r="JQC30" s="1782"/>
      <c r="JQD30" s="1782"/>
      <c r="JQE30" s="1782"/>
      <c r="JQF30" s="1782"/>
      <c r="JQG30" s="1782"/>
      <c r="JQH30" s="1782"/>
      <c r="JQI30" s="1781"/>
      <c r="JQJ30" s="1782"/>
      <c r="JQK30" s="1782"/>
      <c r="JQL30" s="1782"/>
      <c r="JQM30" s="1782"/>
      <c r="JQN30" s="1782"/>
      <c r="JQO30" s="1782"/>
      <c r="JQP30" s="1782"/>
      <c r="JQQ30" s="1782"/>
      <c r="JQR30" s="1782"/>
      <c r="JQS30" s="1781"/>
      <c r="JQT30" s="1782"/>
      <c r="JQU30" s="1782"/>
      <c r="JQV30" s="1782"/>
      <c r="JQW30" s="1782"/>
      <c r="JQX30" s="1782"/>
      <c r="JQY30" s="1782"/>
      <c r="JQZ30" s="1782"/>
      <c r="JRA30" s="1782"/>
      <c r="JRB30" s="1782"/>
      <c r="JRC30" s="1781"/>
      <c r="JRD30" s="1782"/>
      <c r="JRE30" s="1782"/>
      <c r="JRF30" s="1782"/>
      <c r="JRG30" s="1782"/>
      <c r="JRH30" s="1782"/>
      <c r="JRI30" s="1782"/>
      <c r="JRJ30" s="1782"/>
      <c r="JRK30" s="1782"/>
      <c r="JRL30" s="1782"/>
      <c r="JRM30" s="1781"/>
      <c r="JRN30" s="1782"/>
      <c r="JRO30" s="1782"/>
      <c r="JRP30" s="1782"/>
      <c r="JRQ30" s="1782"/>
      <c r="JRR30" s="1782"/>
      <c r="JRS30" s="1782"/>
      <c r="JRT30" s="1782"/>
      <c r="JRU30" s="1782"/>
      <c r="JRV30" s="1782"/>
      <c r="JRW30" s="1781"/>
      <c r="JRX30" s="1782"/>
      <c r="JRY30" s="1782"/>
      <c r="JRZ30" s="1782"/>
      <c r="JSA30" s="1782"/>
      <c r="JSB30" s="1782"/>
      <c r="JSC30" s="1782"/>
      <c r="JSD30" s="1782"/>
      <c r="JSE30" s="1782"/>
      <c r="JSF30" s="1782"/>
      <c r="JSG30" s="1781"/>
      <c r="JSH30" s="1782"/>
      <c r="JSI30" s="1782"/>
      <c r="JSJ30" s="1782"/>
      <c r="JSK30" s="1782"/>
      <c r="JSL30" s="1782"/>
      <c r="JSM30" s="1782"/>
      <c r="JSN30" s="1782"/>
      <c r="JSO30" s="1782"/>
      <c r="JSP30" s="1782"/>
      <c r="JSQ30" s="1781"/>
      <c r="JSR30" s="1782"/>
      <c r="JSS30" s="1782"/>
      <c r="JST30" s="1782"/>
      <c r="JSU30" s="1782"/>
      <c r="JSV30" s="1782"/>
      <c r="JSW30" s="1782"/>
      <c r="JSX30" s="1782"/>
      <c r="JSY30" s="1782"/>
      <c r="JSZ30" s="1782"/>
      <c r="JTA30" s="1781"/>
      <c r="JTB30" s="1782"/>
      <c r="JTC30" s="1782"/>
      <c r="JTD30" s="1782"/>
      <c r="JTE30" s="1782"/>
      <c r="JTF30" s="1782"/>
      <c r="JTG30" s="1782"/>
      <c r="JTH30" s="1782"/>
      <c r="JTI30" s="1782"/>
      <c r="JTJ30" s="1782"/>
      <c r="JTK30" s="1781"/>
      <c r="JTL30" s="1782"/>
      <c r="JTM30" s="1782"/>
      <c r="JTN30" s="1782"/>
      <c r="JTO30" s="1782"/>
      <c r="JTP30" s="1782"/>
      <c r="JTQ30" s="1782"/>
      <c r="JTR30" s="1782"/>
      <c r="JTS30" s="1782"/>
      <c r="JTT30" s="1782"/>
      <c r="JTU30" s="1781"/>
      <c r="JTV30" s="1782"/>
      <c r="JTW30" s="1782"/>
      <c r="JTX30" s="1782"/>
      <c r="JTY30" s="1782"/>
      <c r="JTZ30" s="1782"/>
      <c r="JUA30" s="1782"/>
      <c r="JUB30" s="1782"/>
      <c r="JUC30" s="1782"/>
      <c r="JUD30" s="1782"/>
      <c r="JUE30" s="1781"/>
      <c r="JUF30" s="1782"/>
      <c r="JUG30" s="1782"/>
      <c r="JUH30" s="1782"/>
      <c r="JUI30" s="1782"/>
      <c r="JUJ30" s="1782"/>
      <c r="JUK30" s="1782"/>
      <c r="JUL30" s="1782"/>
      <c r="JUM30" s="1782"/>
      <c r="JUN30" s="1782"/>
      <c r="JUO30" s="1781"/>
      <c r="JUP30" s="1782"/>
      <c r="JUQ30" s="1782"/>
      <c r="JUR30" s="1782"/>
      <c r="JUS30" s="1782"/>
      <c r="JUT30" s="1782"/>
      <c r="JUU30" s="1782"/>
      <c r="JUV30" s="1782"/>
      <c r="JUW30" s="1782"/>
      <c r="JUX30" s="1782"/>
      <c r="JUY30" s="1781"/>
      <c r="JUZ30" s="1782"/>
      <c r="JVA30" s="1782"/>
      <c r="JVB30" s="1782"/>
      <c r="JVC30" s="1782"/>
      <c r="JVD30" s="1782"/>
      <c r="JVE30" s="1782"/>
      <c r="JVF30" s="1782"/>
      <c r="JVG30" s="1782"/>
      <c r="JVH30" s="1782"/>
      <c r="JVI30" s="1781"/>
      <c r="JVJ30" s="1782"/>
      <c r="JVK30" s="1782"/>
      <c r="JVL30" s="1782"/>
      <c r="JVM30" s="1782"/>
      <c r="JVN30" s="1782"/>
      <c r="JVO30" s="1782"/>
      <c r="JVP30" s="1782"/>
      <c r="JVQ30" s="1782"/>
      <c r="JVR30" s="1782"/>
      <c r="JVS30" s="1781"/>
      <c r="JVT30" s="1782"/>
      <c r="JVU30" s="1782"/>
      <c r="JVV30" s="1782"/>
      <c r="JVW30" s="1782"/>
      <c r="JVX30" s="1782"/>
      <c r="JVY30" s="1782"/>
      <c r="JVZ30" s="1782"/>
      <c r="JWA30" s="1782"/>
      <c r="JWB30" s="1782"/>
      <c r="JWC30" s="1781"/>
      <c r="JWD30" s="1782"/>
      <c r="JWE30" s="1782"/>
      <c r="JWF30" s="1782"/>
      <c r="JWG30" s="1782"/>
      <c r="JWH30" s="1782"/>
      <c r="JWI30" s="1782"/>
      <c r="JWJ30" s="1782"/>
      <c r="JWK30" s="1782"/>
      <c r="JWL30" s="1782"/>
      <c r="JWM30" s="1781"/>
      <c r="JWN30" s="1782"/>
      <c r="JWO30" s="1782"/>
      <c r="JWP30" s="1782"/>
      <c r="JWQ30" s="1782"/>
      <c r="JWR30" s="1782"/>
      <c r="JWS30" s="1782"/>
      <c r="JWT30" s="1782"/>
      <c r="JWU30" s="1782"/>
      <c r="JWV30" s="1782"/>
      <c r="JWW30" s="1781"/>
      <c r="JWX30" s="1782"/>
      <c r="JWY30" s="1782"/>
      <c r="JWZ30" s="1782"/>
      <c r="JXA30" s="1782"/>
      <c r="JXB30" s="1782"/>
      <c r="JXC30" s="1782"/>
      <c r="JXD30" s="1782"/>
      <c r="JXE30" s="1782"/>
      <c r="JXF30" s="1782"/>
      <c r="JXG30" s="1781"/>
      <c r="JXH30" s="1782"/>
      <c r="JXI30" s="1782"/>
      <c r="JXJ30" s="1782"/>
      <c r="JXK30" s="1782"/>
      <c r="JXL30" s="1782"/>
      <c r="JXM30" s="1782"/>
      <c r="JXN30" s="1782"/>
      <c r="JXO30" s="1782"/>
      <c r="JXP30" s="1782"/>
      <c r="JXQ30" s="1781"/>
      <c r="JXR30" s="1782"/>
      <c r="JXS30" s="1782"/>
      <c r="JXT30" s="1782"/>
      <c r="JXU30" s="1782"/>
      <c r="JXV30" s="1782"/>
      <c r="JXW30" s="1782"/>
      <c r="JXX30" s="1782"/>
      <c r="JXY30" s="1782"/>
      <c r="JXZ30" s="1782"/>
      <c r="JYA30" s="1781"/>
      <c r="JYB30" s="1782"/>
      <c r="JYC30" s="1782"/>
      <c r="JYD30" s="1782"/>
      <c r="JYE30" s="1782"/>
      <c r="JYF30" s="1782"/>
      <c r="JYG30" s="1782"/>
      <c r="JYH30" s="1782"/>
      <c r="JYI30" s="1782"/>
      <c r="JYJ30" s="1782"/>
      <c r="JYK30" s="1781"/>
      <c r="JYL30" s="1782"/>
      <c r="JYM30" s="1782"/>
      <c r="JYN30" s="1782"/>
      <c r="JYO30" s="1782"/>
      <c r="JYP30" s="1782"/>
      <c r="JYQ30" s="1782"/>
      <c r="JYR30" s="1782"/>
      <c r="JYS30" s="1782"/>
      <c r="JYT30" s="1782"/>
      <c r="JYU30" s="1781"/>
      <c r="JYV30" s="1782"/>
      <c r="JYW30" s="1782"/>
      <c r="JYX30" s="1782"/>
      <c r="JYY30" s="1782"/>
      <c r="JYZ30" s="1782"/>
      <c r="JZA30" s="1782"/>
      <c r="JZB30" s="1782"/>
      <c r="JZC30" s="1782"/>
      <c r="JZD30" s="1782"/>
      <c r="JZE30" s="1781"/>
      <c r="JZF30" s="1782"/>
      <c r="JZG30" s="1782"/>
      <c r="JZH30" s="1782"/>
      <c r="JZI30" s="1782"/>
      <c r="JZJ30" s="1782"/>
      <c r="JZK30" s="1782"/>
      <c r="JZL30" s="1782"/>
      <c r="JZM30" s="1782"/>
      <c r="JZN30" s="1782"/>
      <c r="JZO30" s="1781"/>
      <c r="JZP30" s="1782"/>
      <c r="JZQ30" s="1782"/>
      <c r="JZR30" s="1782"/>
      <c r="JZS30" s="1782"/>
      <c r="JZT30" s="1782"/>
      <c r="JZU30" s="1782"/>
      <c r="JZV30" s="1782"/>
      <c r="JZW30" s="1782"/>
      <c r="JZX30" s="1782"/>
      <c r="JZY30" s="1781"/>
      <c r="JZZ30" s="1782"/>
      <c r="KAA30" s="1782"/>
      <c r="KAB30" s="1782"/>
      <c r="KAC30" s="1782"/>
      <c r="KAD30" s="1782"/>
      <c r="KAE30" s="1782"/>
      <c r="KAF30" s="1782"/>
      <c r="KAG30" s="1782"/>
      <c r="KAH30" s="1782"/>
      <c r="KAI30" s="1781"/>
      <c r="KAJ30" s="1782"/>
      <c r="KAK30" s="1782"/>
      <c r="KAL30" s="1782"/>
      <c r="KAM30" s="1782"/>
      <c r="KAN30" s="1782"/>
      <c r="KAO30" s="1782"/>
      <c r="KAP30" s="1782"/>
      <c r="KAQ30" s="1782"/>
      <c r="KAR30" s="1782"/>
      <c r="KAS30" s="1781"/>
      <c r="KAT30" s="1782"/>
      <c r="KAU30" s="1782"/>
      <c r="KAV30" s="1782"/>
      <c r="KAW30" s="1782"/>
      <c r="KAX30" s="1782"/>
      <c r="KAY30" s="1782"/>
      <c r="KAZ30" s="1782"/>
      <c r="KBA30" s="1782"/>
      <c r="KBB30" s="1782"/>
      <c r="KBC30" s="1781"/>
      <c r="KBD30" s="1782"/>
      <c r="KBE30" s="1782"/>
      <c r="KBF30" s="1782"/>
      <c r="KBG30" s="1782"/>
      <c r="KBH30" s="1782"/>
      <c r="KBI30" s="1782"/>
      <c r="KBJ30" s="1782"/>
      <c r="KBK30" s="1782"/>
      <c r="KBL30" s="1782"/>
      <c r="KBM30" s="1781"/>
      <c r="KBN30" s="1782"/>
      <c r="KBO30" s="1782"/>
      <c r="KBP30" s="1782"/>
      <c r="KBQ30" s="1782"/>
      <c r="KBR30" s="1782"/>
      <c r="KBS30" s="1782"/>
      <c r="KBT30" s="1782"/>
      <c r="KBU30" s="1782"/>
      <c r="KBV30" s="1782"/>
      <c r="KBW30" s="1781"/>
      <c r="KBX30" s="1782"/>
      <c r="KBY30" s="1782"/>
      <c r="KBZ30" s="1782"/>
      <c r="KCA30" s="1782"/>
      <c r="KCB30" s="1782"/>
      <c r="KCC30" s="1782"/>
      <c r="KCD30" s="1782"/>
      <c r="KCE30" s="1782"/>
      <c r="KCF30" s="1782"/>
      <c r="KCG30" s="1781"/>
      <c r="KCH30" s="1782"/>
      <c r="KCI30" s="1782"/>
      <c r="KCJ30" s="1782"/>
      <c r="KCK30" s="1782"/>
      <c r="KCL30" s="1782"/>
      <c r="KCM30" s="1782"/>
      <c r="KCN30" s="1782"/>
      <c r="KCO30" s="1782"/>
      <c r="KCP30" s="1782"/>
      <c r="KCQ30" s="1781"/>
      <c r="KCR30" s="1782"/>
      <c r="KCS30" s="1782"/>
      <c r="KCT30" s="1782"/>
      <c r="KCU30" s="1782"/>
      <c r="KCV30" s="1782"/>
      <c r="KCW30" s="1782"/>
      <c r="KCX30" s="1782"/>
      <c r="KCY30" s="1782"/>
      <c r="KCZ30" s="1782"/>
      <c r="KDA30" s="1781"/>
      <c r="KDB30" s="1782"/>
      <c r="KDC30" s="1782"/>
      <c r="KDD30" s="1782"/>
      <c r="KDE30" s="1782"/>
      <c r="KDF30" s="1782"/>
      <c r="KDG30" s="1782"/>
      <c r="KDH30" s="1782"/>
      <c r="KDI30" s="1782"/>
      <c r="KDJ30" s="1782"/>
      <c r="KDK30" s="1781"/>
      <c r="KDL30" s="1782"/>
      <c r="KDM30" s="1782"/>
      <c r="KDN30" s="1782"/>
      <c r="KDO30" s="1782"/>
      <c r="KDP30" s="1782"/>
      <c r="KDQ30" s="1782"/>
      <c r="KDR30" s="1782"/>
      <c r="KDS30" s="1782"/>
      <c r="KDT30" s="1782"/>
      <c r="KDU30" s="1781"/>
      <c r="KDV30" s="1782"/>
      <c r="KDW30" s="1782"/>
      <c r="KDX30" s="1782"/>
      <c r="KDY30" s="1782"/>
      <c r="KDZ30" s="1782"/>
      <c r="KEA30" s="1782"/>
      <c r="KEB30" s="1782"/>
      <c r="KEC30" s="1782"/>
      <c r="KED30" s="1782"/>
      <c r="KEE30" s="1781"/>
      <c r="KEF30" s="1782"/>
      <c r="KEG30" s="1782"/>
      <c r="KEH30" s="1782"/>
      <c r="KEI30" s="1782"/>
      <c r="KEJ30" s="1782"/>
      <c r="KEK30" s="1782"/>
      <c r="KEL30" s="1782"/>
      <c r="KEM30" s="1782"/>
      <c r="KEN30" s="1782"/>
      <c r="KEO30" s="1781"/>
      <c r="KEP30" s="1782"/>
      <c r="KEQ30" s="1782"/>
      <c r="KER30" s="1782"/>
      <c r="KES30" s="1782"/>
      <c r="KET30" s="1782"/>
      <c r="KEU30" s="1782"/>
      <c r="KEV30" s="1782"/>
      <c r="KEW30" s="1782"/>
      <c r="KEX30" s="1782"/>
      <c r="KEY30" s="1781"/>
      <c r="KEZ30" s="1782"/>
      <c r="KFA30" s="1782"/>
      <c r="KFB30" s="1782"/>
      <c r="KFC30" s="1782"/>
      <c r="KFD30" s="1782"/>
      <c r="KFE30" s="1782"/>
      <c r="KFF30" s="1782"/>
      <c r="KFG30" s="1782"/>
      <c r="KFH30" s="1782"/>
      <c r="KFI30" s="1781"/>
      <c r="KFJ30" s="1782"/>
      <c r="KFK30" s="1782"/>
      <c r="KFL30" s="1782"/>
      <c r="KFM30" s="1782"/>
      <c r="KFN30" s="1782"/>
      <c r="KFO30" s="1782"/>
      <c r="KFP30" s="1782"/>
      <c r="KFQ30" s="1782"/>
      <c r="KFR30" s="1782"/>
      <c r="KFS30" s="1781"/>
      <c r="KFT30" s="1782"/>
      <c r="KFU30" s="1782"/>
      <c r="KFV30" s="1782"/>
      <c r="KFW30" s="1782"/>
      <c r="KFX30" s="1782"/>
      <c r="KFY30" s="1782"/>
      <c r="KFZ30" s="1782"/>
      <c r="KGA30" s="1782"/>
      <c r="KGB30" s="1782"/>
      <c r="KGC30" s="1781"/>
      <c r="KGD30" s="1782"/>
      <c r="KGE30" s="1782"/>
      <c r="KGF30" s="1782"/>
      <c r="KGG30" s="1782"/>
      <c r="KGH30" s="1782"/>
      <c r="KGI30" s="1782"/>
      <c r="KGJ30" s="1782"/>
      <c r="KGK30" s="1782"/>
      <c r="KGL30" s="1782"/>
      <c r="KGM30" s="1781"/>
      <c r="KGN30" s="1782"/>
      <c r="KGO30" s="1782"/>
      <c r="KGP30" s="1782"/>
      <c r="KGQ30" s="1782"/>
      <c r="KGR30" s="1782"/>
      <c r="KGS30" s="1782"/>
      <c r="KGT30" s="1782"/>
      <c r="KGU30" s="1782"/>
      <c r="KGV30" s="1782"/>
      <c r="KGW30" s="1781"/>
      <c r="KGX30" s="1782"/>
      <c r="KGY30" s="1782"/>
      <c r="KGZ30" s="1782"/>
      <c r="KHA30" s="1782"/>
      <c r="KHB30" s="1782"/>
      <c r="KHC30" s="1782"/>
      <c r="KHD30" s="1782"/>
      <c r="KHE30" s="1782"/>
      <c r="KHF30" s="1782"/>
      <c r="KHG30" s="1781"/>
      <c r="KHH30" s="1782"/>
      <c r="KHI30" s="1782"/>
      <c r="KHJ30" s="1782"/>
      <c r="KHK30" s="1782"/>
      <c r="KHL30" s="1782"/>
      <c r="KHM30" s="1782"/>
      <c r="KHN30" s="1782"/>
      <c r="KHO30" s="1782"/>
      <c r="KHP30" s="1782"/>
      <c r="KHQ30" s="1781"/>
      <c r="KHR30" s="1782"/>
      <c r="KHS30" s="1782"/>
      <c r="KHT30" s="1782"/>
      <c r="KHU30" s="1782"/>
      <c r="KHV30" s="1782"/>
      <c r="KHW30" s="1782"/>
      <c r="KHX30" s="1782"/>
      <c r="KHY30" s="1782"/>
      <c r="KHZ30" s="1782"/>
      <c r="KIA30" s="1781"/>
      <c r="KIB30" s="1782"/>
      <c r="KIC30" s="1782"/>
      <c r="KID30" s="1782"/>
      <c r="KIE30" s="1782"/>
      <c r="KIF30" s="1782"/>
      <c r="KIG30" s="1782"/>
      <c r="KIH30" s="1782"/>
      <c r="KII30" s="1782"/>
      <c r="KIJ30" s="1782"/>
      <c r="KIK30" s="1781"/>
      <c r="KIL30" s="1782"/>
      <c r="KIM30" s="1782"/>
      <c r="KIN30" s="1782"/>
      <c r="KIO30" s="1782"/>
      <c r="KIP30" s="1782"/>
      <c r="KIQ30" s="1782"/>
      <c r="KIR30" s="1782"/>
      <c r="KIS30" s="1782"/>
      <c r="KIT30" s="1782"/>
      <c r="KIU30" s="1781"/>
      <c r="KIV30" s="1782"/>
      <c r="KIW30" s="1782"/>
      <c r="KIX30" s="1782"/>
      <c r="KIY30" s="1782"/>
      <c r="KIZ30" s="1782"/>
      <c r="KJA30" s="1782"/>
      <c r="KJB30" s="1782"/>
      <c r="KJC30" s="1782"/>
      <c r="KJD30" s="1782"/>
      <c r="KJE30" s="1781"/>
      <c r="KJF30" s="1782"/>
      <c r="KJG30" s="1782"/>
      <c r="KJH30" s="1782"/>
      <c r="KJI30" s="1782"/>
      <c r="KJJ30" s="1782"/>
      <c r="KJK30" s="1782"/>
      <c r="KJL30" s="1782"/>
      <c r="KJM30" s="1782"/>
      <c r="KJN30" s="1782"/>
      <c r="KJO30" s="1781"/>
      <c r="KJP30" s="1782"/>
      <c r="KJQ30" s="1782"/>
      <c r="KJR30" s="1782"/>
      <c r="KJS30" s="1782"/>
      <c r="KJT30" s="1782"/>
      <c r="KJU30" s="1782"/>
      <c r="KJV30" s="1782"/>
      <c r="KJW30" s="1782"/>
      <c r="KJX30" s="1782"/>
      <c r="KJY30" s="1781"/>
      <c r="KJZ30" s="1782"/>
      <c r="KKA30" s="1782"/>
      <c r="KKB30" s="1782"/>
      <c r="KKC30" s="1782"/>
      <c r="KKD30" s="1782"/>
      <c r="KKE30" s="1782"/>
      <c r="KKF30" s="1782"/>
      <c r="KKG30" s="1782"/>
      <c r="KKH30" s="1782"/>
      <c r="KKI30" s="1781"/>
      <c r="KKJ30" s="1782"/>
      <c r="KKK30" s="1782"/>
      <c r="KKL30" s="1782"/>
      <c r="KKM30" s="1782"/>
      <c r="KKN30" s="1782"/>
      <c r="KKO30" s="1782"/>
      <c r="KKP30" s="1782"/>
      <c r="KKQ30" s="1782"/>
      <c r="KKR30" s="1782"/>
      <c r="KKS30" s="1781"/>
      <c r="KKT30" s="1782"/>
      <c r="KKU30" s="1782"/>
      <c r="KKV30" s="1782"/>
      <c r="KKW30" s="1782"/>
      <c r="KKX30" s="1782"/>
      <c r="KKY30" s="1782"/>
      <c r="KKZ30" s="1782"/>
      <c r="KLA30" s="1782"/>
      <c r="KLB30" s="1782"/>
      <c r="KLC30" s="1781"/>
      <c r="KLD30" s="1782"/>
      <c r="KLE30" s="1782"/>
      <c r="KLF30" s="1782"/>
      <c r="KLG30" s="1782"/>
      <c r="KLH30" s="1782"/>
      <c r="KLI30" s="1782"/>
      <c r="KLJ30" s="1782"/>
      <c r="KLK30" s="1782"/>
      <c r="KLL30" s="1782"/>
      <c r="KLM30" s="1781"/>
      <c r="KLN30" s="1782"/>
      <c r="KLO30" s="1782"/>
      <c r="KLP30" s="1782"/>
      <c r="KLQ30" s="1782"/>
      <c r="KLR30" s="1782"/>
      <c r="KLS30" s="1782"/>
      <c r="KLT30" s="1782"/>
      <c r="KLU30" s="1782"/>
      <c r="KLV30" s="1782"/>
      <c r="KLW30" s="1781"/>
      <c r="KLX30" s="1782"/>
      <c r="KLY30" s="1782"/>
      <c r="KLZ30" s="1782"/>
      <c r="KMA30" s="1782"/>
      <c r="KMB30" s="1782"/>
      <c r="KMC30" s="1782"/>
      <c r="KMD30" s="1782"/>
      <c r="KME30" s="1782"/>
      <c r="KMF30" s="1782"/>
      <c r="KMG30" s="1781"/>
      <c r="KMH30" s="1782"/>
      <c r="KMI30" s="1782"/>
      <c r="KMJ30" s="1782"/>
      <c r="KMK30" s="1782"/>
      <c r="KML30" s="1782"/>
      <c r="KMM30" s="1782"/>
      <c r="KMN30" s="1782"/>
      <c r="KMO30" s="1782"/>
      <c r="KMP30" s="1782"/>
      <c r="KMQ30" s="1781"/>
      <c r="KMR30" s="1782"/>
      <c r="KMS30" s="1782"/>
      <c r="KMT30" s="1782"/>
      <c r="KMU30" s="1782"/>
      <c r="KMV30" s="1782"/>
      <c r="KMW30" s="1782"/>
      <c r="KMX30" s="1782"/>
      <c r="KMY30" s="1782"/>
      <c r="KMZ30" s="1782"/>
      <c r="KNA30" s="1781"/>
      <c r="KNB30" s="1782"/>
      <c r="KNC30" s="1782"/>
      <c r="KND30" s="1782"/>
      <c r="KNE30" s="1782"/>
      <c r="KNF30" s="1782"/>
      <c r="KNG30" s="1782"/>
      <c r="KNH30" s="1782"/>
      <c r="KNI30" s="1782"/>
      <c r="KNJ30" s="1782"/>
      <c r="KNK30" s="1781"/>
      <c r="KNL30" s="1782"/>
      <c r="KNM30" s="1782"/>
      <c r="KNN30" s="1782"/>
      <c r="KNO30" s="1782"/>
      <c r="KNP30" s="1782"/>
      <c r="KNQ30" s="1782"/>
      <c r="KNR30" s="1782"/>
      <c r="KNS30" s="1782"/>
      <c r="KNT30" s="1782"/>
      <c r="KNU30" s="1781"/>
      <c r="KNV30" s="1782"/>
      <c r="KNW30" s="1782"/>
      <c r="KNX30" s="1782"/>
      <c r="KNY30" s="1782"/>
      <c r="KNZ30" s="1782"/>
      <c r="KOA30" s="1782"/>
      <c r="KOB30" s="1782"/>
      <c r="KOC30" s="1782"/>
      <c r="KOD30" s="1782"/>
      <c r="KOE30" s="1781"/>
      <c r="KOF30" s="1782"/>
      <c r="KOG30" s="1782"/>
      <c r="KOH30" s="1782"/>
      <c r="KOI30" s="1782"/>
      <c r="KOJ30" s="1782"/>
      <c r="KOK30" s="1782"/>
      <c r="KOL30" s="1782"/>
      <c r="KOM30" s="1782"/>
      <c r="KON30" s="1782"/>
      <c r="KOO30" s="1781"/>
      <c r="KOP30" s="1782"/>
      <c r="KOQ30" s="1782"/>
      <c r="KOR30" s="1782"/>
      <c r="KOS30" s="1782"/>
      <c r="KOT30" s="1782"/>
      <c r="KOU30" s="1782"/>
      <c r="KOV30" s="1782"/>
      <c r="KOW30" s="1782"/>
      <c r="KOX30" s="1782"/>
      <c r="KOY30" s="1781"/>
      <c r="KOZ30" s="1782"/>
      <c r="KPA30" s="1782"/>
      <c r="KPB30" s="1782"/>
      <c r="KPC30" s="1782"/>
      <c r="KPD30" s="1782"/>
      <c r="KPE30" s="1782"/>
      <c r="KPF30" s="1782"/>
      <c r="KPG30" s="1782"/>
      <c r="KPH30" s="1782"/>
      <c r="KPI30" s="1781"/>
      <c r="KPJ30" s="1782"/>
      <c r="KPK30" s="1782"/>
      <c r="KPL30" s="1782"/>
      <c r="KPM30" s="1782"/>
      <c r="KPN30" s="1782"/>
      <c r="KPO30" s="1782"/>
      <c r="KPP30" s="1782"/>
      <c r="KPQ30" s="1782"/>
      <c r="KPR30" s="1782"/>
      <c r="KPS30" s="1781"/>
      <c r="KPT30" s="1782"/>
      <c r="KPU30" s="1782"/>
      <c r="KPV30" s="1782"/>
      <c r="KPW30" s="1782"/>
      <c r="KPX30" s="1782"/>
      <c r="KPY30" s="1782"/>
      <c r="KPZ30" s="1782"/>
      <c r="KQA30" s="1782"/>
      <c r="KQB30" s="1782"/>
      <c r="KQC30" s="1781"/>
      <c r="KQD30" s="1782"/>
      <c r="KQE30" s="1782"/>
      <c r="KQF30" s="1782"/>
      <c r="KQG30" s="1782"/>
      <c r="KQH30" s="1782"/>
      <c r="KQI30" s="1782"/>
      <c r="KQJ30" s="1782"/>
      <c r="KQK30" s="1782"/>
      <c r="KQL30" s="1782"/>
      <c r="KQM30" s="1781"/>
      <c r="KQN30" s="1782"/>
      <c r="KQO30" s="1782"/>
      <c r="KQP30" s="1782"/>
      <c r="KQQ30" s="1782"/>
      <c r="KQR30" s="1782"/>
      <c r="KQS30" s="1782"/>
      <c r="KQT30" s="1782"/>
      <c r="KQU30" s="1782"/>
      <c r="KQV30" s="1782"/>
      <c r="KQW30" s="1781"/>
      <c r="KQX30" s="1782"/>
      <c r="KQY30" s="1782"/>
      <c r="KQZ30" s="1782"/>
      <c r="KRA30" s="1782"/>
      <c r="KRB30" s="1782"/>
      <c r="KRC30" s="1782"/>
      <c r="KRD30" s="1782"/>
      <c r="KRE30" s="1782"/>
      <c r="KRF30" s="1782"/>
      <c r="KRG30" s="1781"/>
      <c r="KRH30" s="1782"/>
      <c r="KRI30" s="1782"/>
      <c r="KRJ30" s="1782"/>
      <c r="KRK30" s="1782"/>
      <c r="KRL30" s="1782"/>
      <c r="KRM30" s="1782"/>
      <c r="KRN30" s="1782"/>
      <c r="KRO30" s="1782"/>
      <c r="KRP30" s="1782"/>
      <c r="KRQ30" s="1781"/>
      <c r="KRR30" s="1782"/>
      <c r="KRS30" s="1782"/>
      <c r="KRT30" s="1782"/>
      <c r="KRU30" s="1782"/>
      <c r="KRV30" s="1782"/>
      <c r="KRW30" s="1782"/>
      <c r="KRX30" s="1782"/>
      <c r="KRY30" s="1782"/>
      <c r="KRZ30" s="1782"/>
      <c r="KSA30" s="1781"/>
      <c r="KSB30" s="1782"/>
      <c r="KSC30" s="1782"/>
      <c r="KSD30" s="1782"/>
      <c r="KSE30" s="1782"/>
      <c r="KSF30" s="1782"/>
      <c r="KSG30" s="1782"/>
      <c r="KSH30" s="1782"/>
      <c r="KSI30" s="1782"/>
      <c r="KSJ30" s="1782"/>
      <c r="KSK30" s="1781"/>
      <c r="KSL30" s="1782"/>
      <c r="KSM30" s="1782"/>
      <c r="KSN30" s="1782"/>
      <c r="KSO30" s="1782"/>
      <c r="KSP30" s="1782"/>
      <c r="KSQ30" s="1782"/>
      <c r="KSR30" s="1782"/>
      <c r="KSS30" s="1782"/>
      <c r="KST30" s="1782"/>
      <c r="KSU30" s="1781"/>
      <c r="KSV30" s="1782"/>
      <c r="KSW30" s="1782"/>
      <c r="KSX30" s="1782"/>
      <c r="KSY30" s="1782"/>
      <c r="KSZ30" s="1782"/>
      <c r="KTA30" s="1782"/>
      <c r="KTB30" s="1782"/>
      <c r="KTC30" s="1782"/>
      <c r="KTD30" s="1782"/>
      <c r="KTE30" s="1781"/>
      <c r="KTF30" s="1782"/>
      <c r="KTG30" s="1782"/>
      <c r="KTH30" s="1782"/>
      <c r="KTI30" s="1782"/>
      <c r="KTJ30" s="1782"/>
      <c r="KTK30" s="1782"/>
      <c r="KTL30" s="1782"/>
      <c r="KTM30" s="1782"/>
      <c r="KTN30" s="1782"/>
      <c r="KTO30" s="1781"/>
      <c r="KTP30" s="1782"/>
      <c r="KTQ30" s="1782"/>
      <c r="KTR30" s="1782"/>
      <c r="KTS30" s="1782"/>
      <c r="KTT30" s="1782"/>
      <c r="KTU30" s="1782"/>
      <c r="KTV30" s="1782"/>
      <c r="KTW30" s="1782"/>
      <c r="KTX30" s="1782"/>
      <c r="KTY30" s="1781"/>
      <c r="KTZ30" s="1782"/>
      <c r="KUA30" s="1782"/>
      <c r="KUB30" s="1782"/>
      <c r="KUC30" s="1782"/>
      <c r="KUD30" s="1782"/>
      <c r="KUE30" s="1782"/>
      <c r="KUF30" s="1782"/>
      <c r="KUG30" s="1782"/>
      <c r="KUH30" s="1782"/>
      <c r="KUI30" s="1781"/>
      <c r="KUJ30" s="1782"/>
      <c r="KUK30" s="1782"/>
      <c r="KUL30" s="1782"/>
      <c r="KUM30" s="1782"/>
      <c r="KUN30" s="1782"/>
      <c r="KUO30" s="1782"/>
      <c r="KUP30" s="1782"/>
      <c r="KUQ30" s="1782"/>
      <c r="KUR30" s="1782"/>
      <c r="KUS30" s="1781"/>
      <c r="KUT30" s="1782"/>
      <c r="KUU30" s="1782"/>
      <c r="KUV30" s="1782"/>
      <c r="KUW30" s="1782"/>
      <c r="KUX30" s="1782"/>
      <c r="KUY30" s="1782"/>
      <c r="KUZ30" s="1782"/>
      <c r="KVA30" s="1782"/>
      <c r="KVB30" s="1782"/>
      <c r="KVC30" s="1781"/>
      <c r="KVD30" s="1782"/>
      <c r="KVE30" s="1782"/>
      <c r="KVF30" s="1782"/>
      <c r="KVG30" s="1782"/>
      <c r="KVH30" s="1782"/>
      <c r="KVI30" s="1782"/>
      <c r="KVJ30" s="1782"/>
      <c r="KVK30" s="1782"/>
      <c r="KVL30" s="1782"/>
      <c r="KVM30" s="1781"/>
      <c r="KVN30" s="1782"/>
      <c r="KVO30" s="1782"/>
      <c r="KVP30" s="1782"/>
      <c r="KVQ30" s="1782"/>
      <c r="KVR30" s="1782"/>
      <c r="KVS30" s="1782"/>
      <c r="KVT30" s="1782"/>
      <c r="KVU30" s="1782"/>
      <c r="KVV30" s="1782"/>
      <c r="KVW30" s="1781"/>
      <c r="KVX30" s="1782"/>
      <c r="KVY30" s="1782"/>
      <c r="KVZ30" s="1782"/>
      <c r="KWA30" s="1782"/>
      <c r="KWB30" s="1782"/>
      <c r="KWC30" s="1782"/>
      <c r="KWD30" s="1782"/>
      <c r="KWE30" s="1782"/>
      <c r="KWF30" s="1782"/>
      <c r="KWG30" s="1781"/>
      <c r="KWH30" s="1782"/>
      <c r="KWI30" s="1782"/>
      <c r="KWJ30" s="1782"/>
      <c r="KWK30" s="1782"/>
      <c r="KWL30" s="1782"/>
      <c r="KWM30" s="1782"/>
      <c r="KWN30" s="1782"/>
      <c r="KWO30" s="1782"/>
      <c r="KWP30" s="1782"/>
      <c r="KWQ30" s="1781"/>
      <c r="KWR30" s="1782"/>
      <c r="KWS30" s="1782"/>
      <c r="KWT30" s="1782"/>
      <c r="KWU30" s="1782"/>
      <c r="KWV30" s="1782"/>
      <c r="KWW30" s="1782"/>
      <c r="KWX30" s="1782"/>
      <c r="KWY30" s="1782"/>
      <c r="KWZ30" s="1782"/>
      <c r="KXA30" s="1781"/>
      <c r="KXB30" s="1782"/>
      <c r="KXC30" s="1782"/>
      <c r="KXD30" s="1782"/>
      <c r="KXE30" s="1782"/>
      <c r="KXF30" s="1782"/>
      <c r="KXG30" s="1782"/>
      <c r="KXH30" s="1782"/>
      <c r="KXI30" s="1782"/>
      <c r="KXJ30" s="1782"/>
      <c r="KXK30" s="1781"/>
      <c r="KXL30" s="1782"/>
      <c r="KXM30" s="1782"/>
      <c r="KXN30" s="1782"/>
      <c r="KXO30" s="1782"/>
      <c r="KXP30" s="1782"/>
      <c r="KXQ30" s="1782"/>
      <c r="KXR30" s="1782"/>
      <c r="KXS30" s="1782"/>
      <c r="KXT30" s="1782"/>
      <c r="KXU30" s="1781"/>
      <c r="KXV30" s="1782"/>
      <c r="KXW30" s="1782"/>
      <c r="KXX30" s="1782"/>
      <c r="KXY30" s="1782"/>
      <c r="KXZ30" s="1782"/>
      <c r="KYA30" s="1782"/>
      <c r="KYB30" s="1782"/>
      <c r="KYC30" s="1782"/>
      <c r="KYD30" s="1782"/>
      <c r="KYE30" s="1781"/>
      <c r="KYF30" s="1782"/>
      <c r="KYG30" s="1782"/>
      <c r="KYH30" s="1782"/>
      <c r="KYI30" s="1782"/>
      <c r="KYJ30" s="1782"/>
      <c r="KYK30" s="1782"/>
      <c r="KYL30" s="1782"/>
      <c r="KYM30" s="1782"/>
      <c r="KYN30" s="1782"/>
      <c r="KYO30" s="1781"/>
      <c r="KYP30" s="1782"/>
      <c r="KYQ30" s="1782"/>
      <c r="KYR30" s="1782"/>
      <c r="KYS30" s="1782"/>
      <c r="KYT30" s="1782"/>
      <c r="KYU30" s="1782"/>
      <c r="KYV30" s="1782"/>
      <c r="KYW30" s="1782"/>
      <c r="KYX30" s="1782"/>
      <c r="KYY30" s="1781"/>
      <c r="KYZ30" s="1782"/>
      <c r="KZA30" s="1782"/>
      <c r="KZB30" s="1782"/>
      <c r="KZC30" s="1782"/>
      <c r="KZD30" s="1782"/>
      <c r="KZE30" s="1782"/>
      <c r="KZF30" s="1782"/>
      <c r="KZG30" s="1782"/>
      <c r="KZH30" s="1782"/>
      <c r="KZI30" s="1781"/>
      <c r="KZJ30" s="1782"/>
      <c r="KZK30" s="1782"/>
      <c r="KZL30" s="1782"/>
      <c r="KZM30" s="1782"/>
      <c r="KZN30" s="1782"/>
      <c r="KZO30" s="1782"/>
      <c r="KZP30" s="1782"/>
      <c r="KZQ30" s="1782"/>
      <c r="KZR30" s="1782"/>
      <c r="KZS30" s="1781"/>
      <c r="KZT30" s="1782"/>
      <c r="KZU30" s="1782"/>
      <c r="KZV30" s="1782"/>
      <c r="KZW30" s="1782"/>
      <c r="KZX30" s="1782"/>
      <c r="KZY30" s="1782"/>
      <c r="KZZ30" s="1782"/>
      <c r="LAA30" s="1782"/>
      <c r="LAB30" s="1782"/>
      <c r="LAC30" s="1781"/>
      <c r="LAD30" s="1782"/>
      <c r="LAE30" s="1782"/>
      <c r="LAF30" s="1782"/>
      <c r="LAG30" s="1782"/>
      <c r="LAH30" s="1782"/>
      <c r="LAI30" s="1782"/>
      <c r="LAJ30" s="1782"/>
      <c r="LAK30" s="1782"/>
      <c r="LAL30" s="1782"/>
      <c r="LAM30" s="1781"/>
      <c r="LAN30" s="1782"/>
      <c r="LAO30" s="1782"/>
      <c r="LAP30" s="1782"/>
      <c r="LAQ30" s="1782"/>
      <c r="LAR30" s="1782"/>
      <c r="LAS30" s="1782"/>
      <c r="LAT30" s="1782"/>
      <c r="LAU30" s="1782"/>
      <c r="LAV30" s="1782"/>
      <c r="LAW30" s="1781"/>
      <c r="LAX30" s="1782"/>
      <c r="LAY30" s="1782"/>
      <c r="LAZ30" s="1782"/>
      <c r="LBA30" s="1782"/>
      <c r="LBB30" s="1782"/>
      <c r="LBC30" s="1782"/>
      <c r="LBD30" s="1782"/>
      <c r="LBE30" s="1782"/>
      <c r="LBF30" s="1782"/>
      <c r="LBG30" s="1781"/>
      <c r="LBH30" s="1782"/>
      <c r="LBI30" s="1782"/>
      <c r="LBJ30" s="1782"/>
      <c r="LBK30" s="1782"/>
      <c r="LBL30" s="1782"/>
      <c r="LBM30" s="1782"/>
      <c r="LBN30" s="1782"/>
      <c r="LBO30" s="1782"/>
      <c r="LBP30" s="1782"/>
      <c r="LBQ30" s="1781"/>
      <c r="LBR30" s="1782"/>
      <c r="LBS30" s="1782"/>
      <c r="LBT30" s="1782"/>
      <c r="LBU30" s="1782"/>
      <c r="LBV30" s="1782"/>
      <c r="LBW30" s="1782"/>
      <c r="LBX30" s="1782"/>
      <c r="LBY30" s="1782"/>
      <c r="LBZ30" s="1782"/>
      <c r="LCA30" s="1781"/>
      <c r="LCB30" s="1782"/>
      <c r="LCC30" s="1782"/>
      <c r="LCD30" s="1782"/>
      <c r="LCE30" s="1782"/>
      <c r="LCF30" s="1782"/>
      <c r="LCG30" s="1782"/>
      <c r="LCH30" s="1782"/>
      <c r="LCI30" s="1782"/>
      <c r="LCJ30" s="1782"/>
      <c r="LCK30" s="1781"/>
      <c r="LCL30" s="1782"/>
      <c r="LCM30" s="1782"/>
      <c r="LCN30" s="1782"/>
      <c r="LCO30" s="1782"/>
      <c r="LCP30" s="1782"/>
      <c r="LCQ30" s="1782"/>
      <c r="LCR30" s="1782"/>
      <c r="LCS30" s="1782"/>
      <c r="LCT30" s="1782"/>
      <c r="LCU30" s="1781"/>
      <c r="LCV30" s="1782"/>
      <c r="LCW30" s="1782"/>
      <c r="LCX30" s="1782"/>
      <c r="LCY30" s="1782"/>
      <c r="LCZ30" s="1782"/>
      <c r="LDA30" s="1782"/>
      <c r="LDB30" s="1782"/>
      <c r="LDC30" s="1782"/>
      <c r="LDD30" s="1782"/>
      <c r="LDE30" s="1781"/>
      <c r="LDF30" s="1782"/>
      <c r="LDG30" s="1782"/>
      <c r="LDH30" s="1782"/>
      <c r="LDI30" s="1782"/>
      <c r="LDJ30" s="1782"/>
      <c r="LDK30" s="1782"/>
      <c r="LDL30" s="1782"/>
      <c r="LDM30" s="1782"/>
      <c r="LDN30" s="1782"/>
      <c r="LDO30" s="1781"/>
      <c r="LDP30" s="1782"/>
      <c r="LDQ30" s="1782"/>
      <c r="LDR30" s="1782"/>
      <c r="LDS30" s="1782"/>
      <c r="LDT30" s="1782"/>
      <c r="LDU30" s="1782"/>
      <c r="LDV30" s="1782"/>
      <c r="LDW30" s="1782"/>
      <c r="LDX30" s="1782"/>
      <c r="LDY30" s="1781"/>
      <c r="LDZ30" s="1782"/>
      <c r="LEA30" s="1782"/>
      <c r="LEB30" s="1782"/>
      <c r="LEC30" s="1782"/>
      <c r="LED30" s="1782"/>
      <c r="LEE30" s="1782"/>
      <c r="LEF30" s="1782"/>
      <c r="LEG30" s="1782"/>
      <c r="LEH30" s="1782"/>
      <c r="LEI30" s="1781"/>
      <c r="LEJ30" s="1782"/>
      <c r="LEK30" s="1782"/>
      <c r="LEL30" s="1782"/>
      <c r="LEM30" s="1782"/>
      <c r="LEN30" s="1782"/>
      <c r="LEO30" s="1782"/>
      <c r="LEP30" s="1782"/>
      <c r="LEQ30" s="1782"/>
      <c r="LER30" s="1782"/>
      <c r="LES30" s="1781"/>
      <c r="LET30" s="1782"/>
      <c r="LEU30" s="1782"/>
      <c r="LEV30" s="1782"/>
      <c r="LEW30" s="1782"/>
      <c r="LEX30" s="1782"/>
      <c r="LEY30" s="1782"/>
      <c r="LEZ30" s="1782"/>
      <c r="LFA30" s="1782"/>
      <c r="LFB30" s="1782"/>
      <c r="LFC30" s="1781"/>
      <c r="LFD30" s="1782"/>
      <c r="LFE30" s="1782"/>
      <c r="LFF30" s="1782"/>
      <c r="LFG30" s="1782"/>
      <c r="LFH30" s="1782"/>
      <c r="LFI30" s="1782"/>
      <c r="LFJ30" s="1782"/>
      <c r="LFK30" s="1782"/>
      <c r="LFL30" s="1782"/>
      <c r="LFM30" s="1781"/>
      <c r="LFN30" s="1782"/>
      <c r="LFO30" s="1782"/>
      <c r="LFP30" s="1782"/>
      <c r="LFQ30" s="1782"/>
      <c r="LFR30" s="1782"/>
      <c r="LFS30" s="1782"/>
      <c r="LFT30" s="1782"/>
      <c r="LFU30" s="1782"/>
      <c r="LFV30" s="1782"/>
      <c r="LFW30" s="1781"/>
      <c r="LFX30" s="1782"/>
      <c r="LFY30" s="1782"/>
      <c r="LFZ30" s="1782"/>
      <c r="LGA30" s="1782"/>
      <c r="LGB30" s="1782"/>
      <c r="LGC30" s="1782"/>
      <c r="LGD30" s="1782"/>
      <c r="LGE30" s="1782"/>
      <c r="LGF30" s="1782"/>
      <c r="LGG30" s="1781"/>
      <c r="LGH30" s="1782"/>
      <c r="LGI30" s="1782"/>
      <c r="LGJ30" s="1782"/>
      <c r="LGK30" s="1782"/>
      <c r="LGL30" s="1782"/>
      <c r="LGM30" s="1782"/>
      <c r="LGN30" s="1782"/>
      <c r="LGO30" s="1782"/>
      <c r="LGP30" s="1782"/>
      <c r="LGQ30" s="1781"/>
      <c r="LGR30" s="1782"/>
      <c r="LGS30" s="1782"/>
      <c r="LGT30" s="1782"/>
      <c r="LGU30" s="1782"/>
      <c r="LGV30" s="1782"/>
      <c r="LGW30" s="1782"/>
      <c r="LGX30" s="1782"/>
      <c r="LGY30" s="1782"/>
      <c r="LGZ30" s="1782"/>
      <c r="LHA30" s="1781"/>
      <c r="LHB30" s="1782"/>
      <c r="LHC30" s="1782"/>
      <c r="LHD30" s="1782"/>
      <c r="LHE30" s="1782"/>
      <c r="LHF30" s="1782"/>
      <c r="LHG30" s="1782"/>
      <c r="LHH30" s="1782"/>
      <c r="LHI30" s="1782"/>
      <c r="LHJ30" s="1782"/>
      <c r="LHK30" s="1781"/>
      <c r="LHL30" s="1782"/>
      <c r="LHM30" s="1782"/>
      <c r="LHN30" s="1782"/>
      <c r="LHO30" s="1782"/>
      <c r="LHP30" s="1782"/>
      <c r="LHQ30" s="1782"/>
      <c r="LHR30" s="1782"/>
      <c r="LHS30" s="1782"/>
      <c r="LHT30" s="1782"/>
      <c r="LHU30" s="1781"/>
      <c r="LHV30" s="1782"/>
      <c r="LHW30" s="1782"/>
      <c r="LHX30" s="1782"/>
      <c r="LHY30" s="1782"/>
      <c r="LHZ30" s="1782"/>
      <c r="LIA30" s="1782"/>
      <c r="LIB30" s="1782"/>
      <c r="LIC30" s="1782"/>
      <c r="LID30" s="1782"/>
      <c r="LIE30" s="1781"/>
      <c r="LIF30" s="1782"/>
      <c r="LIG30" s="1782"/>
      <c r="LIH30" s="1782"/>
      <c r="LII30" s="1782"/>
      <c r="LIJ30" s="1782"/>
      <c r="LIK30" s="1782"/>
      <c r="LIL30" s="1782"/>
      <c r="LIM30" s="1782"/>
      <c r="LIN30" s="1782"/>
      <c r="LIO30" s="1781"/>
      <c r="LIP30" s="1782"/>
      <c r="LIQ30" s="1782"/>
      <c r="LIR30" s="1782"/>
      <c r="LIS30" s="1782"/>
      <c r="LIT30" s="1782"/>
      <c r="LIU30" s="1782"/>
      <c r="LIV30" s="1782"/>
      <c r="LIW30" s="1782"/>
      <c r="LIX30" s="1782"/>
      <c r="LIY30" s="1781"/>
      <c r="LIZ30" s="1782"/>
      <c r="LJA30" s="1782"/>
      <c r="LJB30" s="1782"/>
      <c r="LJC30" s="1782"/>
      <c r="LJD30" s="1782"/>
      <c r="LJE30" s="1782"/>
      <c r="LJF30" s="1782"/>
      <c r="LJG30" s="1782"/>
      <c r="LJH30" s="1782"/>
      <c r="LJI30" s="1781"/>
      <c r="LJJ30" s="1782"/>
      <c r="LJK30" s="1782"/>
      <c r="LJL30" s="1782"/>
      <c r="LJM30" s="1782"/>
      <c r="LJN30" s="1782"/>
      <c r="LJO30" s="1782"/>
      <c r="LJP30" s="1782"/>
      <c r="LJQ30" s="1782"/>
      <c r="LJR30" s="1782"/>
      <c r="LJS30" s="1781"/>
      <c r="LJT30" s="1782"/>
      <c r="LJU30" s="1782"/>
      <c r="LJV30" s="1782"/>
      <c r="LJW30" s="1782"/>
      <c r="LJX30" s="1782"/>
      <c r="LJY30" s="1782"/>
      <c r="LJZ30" s="1782"/>
      <c r="LKA30" s="1782"/>
      <c r="LKB30" s="1782"/>
      <c r="LKC30" s="1781"/>
      <c r="LKD30" s="1782"/>
      <c r="LKE30" s="1782"/>
      <c r="LKF30" s="1782"/>
      <c r="LKG30" s="1782"/>
      <c r="LKH30" s="1782"/>
      <c r="LKI30" s="1782"/>
      <c r="LKJ30" s="1782"/>
      <c r="LKK30" s="1782"/>
      <c r="LKL30" s="1782"/>
      <c r="LKM30" s="1781"/>
      <c r="LKN30" s="1782"/>
      <c r="LKO30" s="1782"/>
      <c r="LKP30" s="1782"/>
      <c r="LKQ30" s="1782"/>
      <c r="LKR30" s="1782"/>
      <c r="LKS30" s="1782"/>
      <c r="LKT30" s="1782"/>
      <c r="LKU30" s="1782"/>
      <c r="LKV30" s="1782"/>
      <c r="LKW30" s="1781"/>
      <c r="LKX30" s="1782"/>
      <c r="LKY30" s="1782"/>
      <c r="LKZ30" s="1782"/>
      <c r="LLA30" s="1782"/>
      <c r="LLB30" s="1782"/>
      <c r="LLC30" s="1782"/>
      <c r="LLD30" s="1782"/>
      <c r="LLE30" s="1782"/>
      <c r="LLF30" s="1782"/>
      <c r="LLG30" s="1781"/>
      <c r="LLH30" s="1782"/>
      <c r="LLI30" s="1782"/>
      <c r="LLJ30" s="1782"/>
      <c r="LLK30" s="1782"/>
      <c r="LLL30" s="1782"/>
      <c r="LLM30" s="1782"/>
      <c r="LLN30" s="1782"/>
      <c r="LLO30" s="1782"/>
      <c r="LLP30" s="1782"/>
      <c r="LLQ30" s="1781"/>
      <c r="LLR30" s="1782"/>
      <c r="LLS30" s="1782"/>
      <c r="LLT30" s="1782"/>
      <c r="LLU30" s="1782"/>
      <c r="LLV30" s="1782"/>
      <c r="LLW30" s="1782"/>
      <c r="LLX30" s="1782"/>
      <c r="LLY30" s="1782"/>
      <c r="LLZ30" s="1782"/>
      <c r="LMA30" s="1781"/>
      <c r="LMB30" s="1782"/>
      <c r="LMC30" s="1782"/>
      <c r="LMD30" s="1782"/>
      <c r="LME30" s="1782"/>
      <c r="LMF30" s="1782"/>
      <c r="LMG30" s="1782"/>
      <c r="LMH30" s="1782"/>
      <c r="LMI30" s="1782"/>
      <c r="LMJ30" s="1782"/>
      <c r="LMK30" s="1781"/>
      <c r="LML30" s="1782"/>
      <c r="LMM30" s="1782"/>
      <c r="LMN30" s="1782"/>
      <c r="LMO30" s="1782"/>
      <c r="LMP30" s="1782"/>
      <c r="LMQ30" s="1782"/>
      <c r="LMR30" s="1782"/>
      <c r="LMS30" s="1782"/>
      <c r="LMT30" s="1782"/>
      <c r="LMU30" s="1781"/>
      <c r="LMV30" s="1782"/>
      <c r="LMW30" s="1782"/>
      <c r="LMX30" s="1782"/>
      <c r="LMY30" s="1782"/>
      <c r="LMZ30" s="1782"/>
      <c r="LNA30" s="1782"/>
      <c r="LNB30" s="1782"/>
      <c r="LNC30" s="1782"/>
      <c r="LND30" s="1782"/>
      <c r="LNE30" s="1781"/>
      <c r="LNF30" s="1782"/>
      <c r="LNG30" s="1782"/>
      <c r="LNH30" s="1782"/>
      <c r="LNI30" s="1782"/>
      <c r="LNJ30" s="1782"/>
      <c r="LNK30" s="1782"/>
      <c r="LNL30" s="1782"/>
      <c r="LNM30" s="1782"/>
      <c r="LNN30" s="1782"/>
      <c r="LNO30" s="1781"/>
      <c r="LNP30" s="1782"/>
      <c r="LNQ30" s="1782"/>
      <c r="LNR30" s="1782"/>
      <c r="LNS30" s="1782"/>
      <c r="LNT30" s="1782"/>
      <c r="LNU30" s="1782"/>
      <c r="LNV30" s="1782"/>
      <c r="LNW30" s="1782"/>
      <c r="LNX30" s="1782"/>
      <c r="LNY30" s="1781"/>
      <c r="LNZ30" s="1782"/>
      <c r="LOA30" s="1782"/>
      <c r="LOB30" s="1782"/>
      <c r="LOC30" s="1782"/>
      <c r="LOD30" s="1782"/>
      <c r="LOE30" s="1782"/>
      <c r="LOF30" s="1782"/>
      <c r="LOG30" s="1782"/>
      <c r="LOH30" s="1782"/>
      <c r="LOI30" s="1781"/>
      <c r="LOJ30" s="1782"/>
      <c r="LOK30" s="1782"/>
      <c r="LOL30" s="1782"/>
      <c r="LOM30" s="1782"/>
      <c r="LON30" s="1782"/>
      <c r="LOO30" s="1782"/>
      <c r="LOP30" s="1782"/>
      <c r="LOQ30" s="1782"/>
      <c r="LOR30" s="1782"/>
      <c r="LOS30" s="1781"/>
      <c r="LOT30" s="1782"/>
      <c r="LOU30" s="1782"/>
      <c r="LOV30" s="1782"/>
      <c r="LOW30" s="1782"/>
      <c r="LOX30" s="1782"/>
      <c r="LOY30" s="1782"/>
      <c r="LOZ30" s="1782"/>
      <c r="LPA30" s="1782"/>
      <c r="LPB30" s="1782"/>
      <c r="LPC30" s="1781"/>
      <c r="LPD30" s="1782"/>
      <c r="LPE30" s="1782"/>
      <c r="LPF30" s="1782"/>
      <c r="LPG30" s="1782"/>
      <c r="LPH30" s="1782"/>
      <c r="LPI30" s="1782"/>
      <c r="LPJ30" s="1782"/>
      <c r="LPK30" s="1782"/>
      <c r="LPL30" s="1782"/>
      <c r="LPM30" s="1781"/>
      <c r="LPN30" s="1782"/>
      <c r="LPO30" s="1782"/>
      <c r="LPP30" s="1782"/>
      <c r="LPQ30" s="1782"/>
      <c r="LPR30" s="1782"/>
      <c r="LPS30" s="1782"/>
      <c r="LPT30" s="1782"/>
      <c r="LPU30" s="1782"/>
      <c r="LPV30" s="1782"/>
      <c r="LPW30" s="1781"/>
      <c r="LPX30" s="1782"/>
      <c r="LPY30" s="1782"/>
      <c r="LPZ30" s="1782"/>
      <c r="LQA30" s="1782"/>
      <c r="LQB30" s="1782"/>
      <c r="LQC30" s="1782"/>
      <c r="LQD30" s="1782"/>
      <c r="LQE30" s="1782"/>
      <c r="LQF30" s="1782"/>
      <c r="LQG30" s="1781"/>
      <c r="LQH30" s="1782"/>
      <c r="LQI30" s="1782"/>
      <c r="LQJ30" s="1782"/>
      <c r="LQK30" s="1782"/>
      <c r="LQL30" s="1782"/>
      <c r="LQM30" s="1782"/>
      <c r="LQN30" s="1782"/>
      <c r="LQO30" s="1782"/>
      <c r="LQP30" s="1782"/>
      <c r="LQQ30" s="1781"/>
      <c r="LQR30" s="1782"/>
      <c r="LQS30" s="1782"/>
      <c r="LQT30" s="1782"/>
      <c r="LQU30" s="1782"/>
      <c r="LQV30" s="1782"/>
      <c r="LQW30" s="1782"/>
      <c r="LQX30" s="1782"/>
      <c r="LQY30" s="1782"/>
      <c r="LQZ30" s="1782"/>
      <c r="LRA30" s="1781"/>
      <c r="LRB30" s="1782"/>
      <c r="LRC30" s="1782"/>
      <c r="LRD30" s="1782"/>
      <c r="LRE30" s="1782"/>
      <c r="LRF30" s="1782"/>
      <c r="LRG30" s="1782"/>
      <c r="LRH30" s="1782"/>
      <c r="LRI30" s="1782"/>
      <c r="LRJ30" s="1782"/>
      <c r="LRK30" s="1781"/>
      <c r="LRL30" s="1782"/>
      <c r="LRM30" s="1782"/>
      <c r="LRN30" s="1782"/>
      <c r="LRO30" s="1782"/>
      <c r="LRP30" s="1782"/>
      <c r="LRQ30" s="1782"/>
      <c r="LRR30" s="1782"/>
      <c r="LRS30" s="1782"/>
      <c r="LRT30" s="1782"/>
      <c r="LRU30" s="1781"/>
      <c r="LRV30" s="1782"/>
      <c r="LRW30" s="1782"/>
      <c r="LRX30" s="1782"/>
      <c r="LRY30" s="1782"/>
      <c r="LRZ30" s="1782"/>
      <c r="LSA30" s="1782"/>
      <c r="LSB30" s="1782"/>
      <c r="LSC30" s="1782"/>
      <c r="LSD30" s="1782"/>
      <c r="LSE30" s="1781"/>
      <c r="LSF30" s="1782"/>
      <c r="LSG30" s="1782"/>
      <c r="LSH30" s="1782"/>
      <c r="LSI30" s="1782"/>
      <c r="LSJ30" s="1782"/>
      <c r="LSK30" s="1782"/>
      <c r="LSL30" s="1782"/>
      <c r="LSM30" s="1782"/>
      <c r="LSN30" s="1782"/>
      <c r="LSO30" s="1781"/>
      <c r="LSP30" s="1782"/>
      <c r="LSQ30" s="1782"/>
      <c r="LSR30" s="1782"/>
      <c r="LSS30" s="1782"/>
      <c r="LST30" s="1782"/>
      <c r="LSU30" s="1782"/>
      <c r="LSV30" s="1782"/>
      <c r="LSW30" s="1782"/>
      <c r="LSX30" s="1782"/>
      <c r="LSY30" s="1781"/>
      <c r="LSZ30" s="1782"/>
      <c r="LTA30" s="1782"/>
      <c r="LTB30" s="1782"/>
      <c r="LTC30" s="1782"/>
      <c r="LTD30" s="1782"/>
      <c r="LTE30" s="1782"/>
      <c r="LTF30" s="1782"/>
      <c r="LTG30" s="1782"/>
      <c r="LTH30" s="1782"/>
      <c r="LTI30" s="1781"/>
      <c r="LTJ30" s="1782"/>
      <c r="LTK30" s="1782"/>
      <c r="LTL30" s="1782"/>
      <c r="LTM30" s="1782"/>
      <c r="LTN30" s="1782"/>
      <c r="LTO30" s="1782"/>
      <c r="LTP30" s="1782"/>
      <c r="LTQ30" s="1782"/>
      <c r="LTR30" s="1782"/>
      <c r="LTS30" s="1781"/>
      <c r="LTT30" s="1782"/>
      <c r="LTU30" s="1782"/>
      <c r="LTV30" s="1782"/>
      <c r="LTW30" s="1782"/>
      <c r="LTX30" s="1782"/>
      <c r="LTY30" s="1782"/>
      <c r="LTZ30" s="1782"/>
      <c r="LUA30" s="1782"/>
      <c r="LUB30" s="1782"/>
      <c r="LUC30" s="1781"/>
      <c r="LUD30" s="1782"/>
      <c r="LUE30" s="1782"/>
      <c r="LUF30" s="1782"/>
      <c r="LUG30" s="1782"/>
      <c r="LUH30" s="1782"/>
      <c r="LUI30" s="1782"/>
      <c r="LUJ30" s="1782"/>
      <c r="LUK30" s="1782"/>
      <c r="LUL30" s="1782"/>
      <c r="LUM30" s="1781"/>
      <c r="LUN30" s="1782"/>
      <c r="LUO30" s="1782"/>
      <c r="LUP30" s="1782"/>
      <c r="LUQ30" s="1782"/>
      <c r="LUR30" s="1782"/>
      <c r="LUS30" s="1782"/>
      <c r="LUT30" s="1782"/>
      <c r="LUU30" s="1782"/>
      <c r="LUV30" s="1782"/>
      <c r="LUW30" s="1781"/>
      <c r="LUX30" s="1782"/>
      <c r="LUY30" s="1782"/>
      <c r="LUZ30" s="1782"/>
      <c r="LVA30" s="1782"/>
      <c r="LVB30" s="1782"/>
      <c r="LVC30" s="1782"/>
      <c r="LVD30" s="1782"/>
      <c r="LVE30" s="1782"/>
      <c r="LVF30" s="1782"/>
      <c r="LVG30" s="1781"/>
      <c r="LVH30" s="1782"/>
      <c r="LVI30" s="1782"/>
      <c r="LVJ30" s="1782"/>
      <c r="LVK30" s="1782"/>
      <c r="LVL30" s="1782"/>
      <c r="LVM30" s="1782"/>
      <c r="LVN30" s="1782"/>
      <c r="LVO30" s="1782"/>
      <c r="LVP30" s="1782"/>
      <c r="LVQ30" s="1781"/>
      <c r="LVR30" s="1782"/>
      <c r="LVS30" s="1782"/>
      <c r="LVT30" s="1782"/>
      <c r="LVU30" s="1782"/>
      <c r="LVV30" s="1782"/>
      <c r="LVW30" s="1782"/>
      <c r="LVX30" s="1782"/>
      <c r="LVY30" s="1782"/>
      <c r="LVZ30" s="1782"/>
      <c r="LWA30" s="1781"/>
      <c r="LWB30" s="1782"/>
      <c r="LWC30" s="1782"/>
      <c r="LWD30" s="1782"/>
      <c r="LWE30" s="1782"/>
      <c r="LWF30" s="1782"/>
      <c r="LWG30" s="1782"/>
      <c r="LWH30" s="1782"/>
      <c r="LWI30" s="1782"/>
      <c r="LWJ30" s="1782"/>
      <c r="LWK30" s="1781"/>
      <c r="LWL30" s="1782"/>
      <c r="LWM30" s="1782"/>
      <c r="LWN30" s="1782"/>
      <c r="LWO30" s="1782"/>
      <c r="LWP30" s="1782"/>
      <c r="LWQ30" s="1782"/>
      <c r="LWR30" s="1782"/>
      <c r="LWS30" s="1782"/>
      <c r="LWT30" s="1782"/>
      <c r="LWU30" s="1781"/>
      <c r="LWV30" s="1782"/>
      <c r="LWW30" s="1782"/>
      <c r="LWX30" s="1782"/>
      <c r="LWY30" s="1782"/>
      <c r="LWZ30" s="1782"/>
      <c r="LXA30" s="1782"/>
      <c r="LXB30" s="1782"/>
      <c r="LXC30" s="1782"/>
      <c r="LXD30" s="1782"/>
      <c r="LXE30" s="1781"/>
      <c r="LXF30" s="1782"/>
      <c r="LXG30" s="1782"/>
      <c r="LXH30" s="1782"/>
      <c r="LXI30" s="1782"/>
      <c r="LXJ30" s="1782"/>
      <c r="LXK30" s="1782"/>
      <c r="LXL30" s="1782"/>
      <c r="LXM30" s="1782"/>
      <c r="LXN30" s="1782"/>
      <c r="LXO30" s="1781"/>
      <c r="LXP30" s="1782"/>
      <c r="LXQ30" s="1782"/>
      <c r="LXR30" s="1782"/>
      <c r="LXS30" s="1782"/>
      <c r="LXT30" s="1782"/>
      <c r="LXU30" s="1782"/>
      <c r="LXV30" s="1782"/>
      <c r="LXW30" s="1782"/>
      <c r="LXX30" s="1782"/>
      <c r="LXY30" s="1781"/>
      <c r="LXZ30" s="1782"/>
      <c r="LYA30" s="1782"/>
      <c r="LYB30" s="1782"/>
      <c r="LYC30" s="1782"/>
      <c r="LYD30" s="1782"/>
      <c r="LYE30" s="1782"/>
      <c r="LYF30" s="1782"/>
      <c r="LYG30" s="1782"/>
      <c r="LYH30" s="1782"/>
      <c r="LYI30" s="1781"/>
      <c r="LYJ30" s="1782"/>
      <c r="LYK30" s="1782"/>
      <c r="LYL30" s="1782"/>
      <c r="LYM30" s="1782"/>
      <c r="LYN30" s="1782"/>
      <c r="LYO30" s="1782"/>
      <c r="LYP30" s="1782"/>
      <c r="LYQ30" s="1782"/>
      <c r="LYR30" s="1782"/>
      <c r="LYS30" s="1781"/>
      <c r="LYT30" s="1782"/>
      <c r="LYU30" s="1782"/>
      <c r="LYV30" s="1782"/>
      <c r="LYW30" s="1782"/>
      <c r="LYX30" s="1782"/>
      <c r="LYY30" s="1782"/>
      <c r="LYZ30" s="1782"/>
      <c r="LZA30" s="1782"/>
      <c r="LZB30" s="1782"/>
      <c r="LZC30" s="1781"/>
      <c r="LZD30" s="1782"/>
      <c r="LZE30" s="1782"/>
      <c r="LZF30" s="1782"/>
      <c r="LZG30" s="1782"/>
      <c r="LZH30" s="1782"/>
      <c r="LZI30" s="1782"/>
      <c r="LZJ30" s="1782"/>
      <c r="LZK30" s="1782"/>
      <c r="LZL30" s="1782"/>
      <c r="LZM30" s="1781"/>
      <c r="LZN30" s="1782"/>
      <c r="LZO30" s="1782"/>
      <c r="LZP30" s="1782"/>
      <c r="LZQ30" s="1782"/>
      <c r="LZR30" s="1782"/>
      <c r="LZS30" s="1782"/>
      <c r="LZT30" s="1782"/>
      <c r="LZU30" s="1782"/>
      <c r="LZV30" s="1782"/>
      <c r="LZW30" s="1781"/>
      <c r="LZX30" s="1782"/>
      <c r="LZY30" s="1782"/>
      <c r="LZZ30" s="1782"/>
      <c r="MAA30" s="1782"/>
      <c r="MAB30" s="1782"/>
      <c r="MAC30" s="1782"/>
      <c r="MAD30" s="1782"/>
      <c r="MAE30" s="1782"/>
      <c r="MAF30" s="1782"/>
      <c r="MAG30" s="1781"/>
      <c r="MAH30" s="1782"/>
      <c r="MAI30" s="1782"/>
      <c r="MAJ30" s="1782"/>
      <c r="MAK30" s="1782"/>
      <c r="MAL30" s="1782"/>
      <c r="MAM30" s="1782"/>
      <c r="MAN30" s="1782"/>
      <c r="MAO30" s="1782"/>
      <c r="MAP30" s="1782"/>
      <c r="MAQ30" s="1781"/>
      <c r="MAR30" s="1782"/>
      <c r="MAS30" s="1782"/>
      <c r="MAT30" s="1782"/>
      <c r="MAU30" s="1782"/>
      <c r="MAV30" s="1782"/>
      <c r="MAW30" s="1782"/>
      <c r="MAX30" s="1782"/>
      <c r="MAY30" s="1782"/>
      <c r="MAZ30" s="1782"/>
      <c r="MBA30" s="1781"/>
      <c r="MBB30" s="1782"/>
      <c r="MBC30" s="1782"/>
      <c r="MBD30" s="1782"/>
      <c r="MBE30" s="1782"/>
      <c r="MBF30" s="1782"/>
      <c r="MBG30" s="1782"/>
      <c r="MBH30" s="1782"/>
      <c r="MBI30" s="1782"/>
      <c r="MBJ30" s="1782"/>
      <c r="MBK30" s="1781"/>
      <c r="MBL30" s="1782"/>
      <c r="MBM30" s="1782"/>
      <c r="MBN30" s="1782"/>
      <c r="MBO30" s="1782"/>
      <c r="MBP30" s="1782"/>
      <c r="MBQ30" s="1782"/>
      <c r="MBR30" s="1782"/>
      <c r="MBS30" s="1782"/>
      <c r="MBT30" s="1782"/>
      <c r="MBU30" s="1781"/>
      <c r="MBV30" s="1782"/>
      <c r="MBW30" s="1782"/>
      <c r="MBX30" s="1782"/>
      <c r="MBY30" s="1782"/>
      <c r="MBZ30" s="1782"/>
      <c r="MCA30" s="1782"/>
      <c r="MCB30" s="1782"/>
      <c r="MCC30" s="1782"/>
      <c r="MCD30" s="1782"/>
      <c r="MCE30" s="1781"/>
      <c r="MCF30" s="1782"/>
      <c r="MCG30" s="1782"/>
      <c r="MCH30" s="1782"/>
      <c r="MCI30" s="1782"/>
      <c r="MCJ30" s="1782"/>
      <c r="MCK30" s="1782"/>
      <c r="MCL30" s="1782"/>
      <c r="MCM30" s="1782"/>
      <c r="MCN30" s="1782"/>
      <c r="MCO30" s="1781"/>
      <c r="MCP30" s="1782"/>
      <c r="MCQ30" s="1782"/>
      <c r="MCR30" s="1782"/>
      <c r="MCS30" s="1782"/>
      <c r="MCT30" s="1782"/>
      <c r="MCU30" s="1782"/>
      <c r="MCV30" s="1782"/>
      <c r="MCW30" s="1782"/>
      <c r="MCX30" s="1782"/>
      <c r="MCY30" s="1781"/>
      <c r="MCZ30" s="1782"/>
      <c r="MDA30" s="1782"/>
      <c r="MDB30" s="1782"/>
      <c r="MDC30" s="1782"/>
      <c r="MDD30" s="1782"/>
      <c r="MDE30" s="1782"/>
      <c r="MDF30" s="1782"/>
      <c r="MDG30" s="1782"/>
      <c r="MDH30" s="1782"/>
      <c r="MDI30" s="1781"/>
      <c r="MDJ30" s="1782"/>
      <c r="MDK30" s="1782"/>
      <c r="MDL30" s="1782"/>
      <c r="MDM30" s="1782"/>
      <c r="MDN30" s="1782"/>
      <c r="MDO30" s="1782"/>
      <c r="MDP30" s="1782"/>
      <c r="MDQ30" s="1782"/>
      <c r="MDR30" s="1782"/>
      <c r="MDS30" s="1781"/>
      <c r="MDT30" s="1782"/>
      <c r="MDU30" s="1782"/>
      <c r="MDV30" s="1782"/>
      <c r="MDW30" s="1782"/>
      <c r="MDX30" s="1782"/>
      <c r="MDY30" s="1782"/>
      <c r="MDZ30" s="1782"/>
      <c r="MEA30" s="1782"/>
      <c r="MEB30" s="1782"/>
      <c r="MEC30" s="1781"/>
      <c r="MED30" s="1782"/>
      <c r="MEE30" s="1782"/>
      <c r="MEF30" s="1782"/>
      <c r="MEG30" s="1782"/>
      <c r="MEH30" s="1782"/>
      <c r="MEI30" s="1782"/>
      <c r="MEJ30" s="1782"/>
      <c r="MEK30" s="1782"/>
      <c r="MEL30" s="1782"/>
      <c r="MEM30" s="1781"/>
      <c r="MEN30" s="1782"/>
      <c r="MEO30" s="1782"/>
      <c r="MEP30" s="1782"/>
      <c r="MEQ30" s="1782"/>
      <c r="MER30" s="1782"/>
      <c r="MES30" s="1782"/>
      <c r="MET30" s="1782"/>
      <c r="MEU30" s="1782"/>
      <c r="MEV30" s="1782"/>
      <c r="MEW30" s="1781"/>
      <c r="MEX30" s="1782"/>
      <c r="MEY30" s="1782"/>
      <c r="MEZ30" s="1782"/>
      <c r="MFA30" s="1782"/>
      <c r="MFB30" s="1782"/>
      <c r="MFC30" s="1782"/>
      <c r="MFD30" s="1782"/>
      <c r="MFE30" s="1782"/>
      <c r="MFF30" s="1782"/>
      <c r="MFG30" s="1781"/>
      <c r="MFH30" s="1782"/>
      <c r="MFI30" s="1782"/>
      <c r="MFJ30" s="1782"/>
      <c r="MFK30" s="1782"/>
      <c r="MFL30" s="1782"/>
      <c r="MFM30" s="1782"/>
      <c r="MFN30" s="1782"/>
      <c r="MFO30" s="1782"/>
      <c r="MFP30" s="1782"/>
      <c r="MFQ30" s="1781"/>
      <c r="MFR30" s="1782"/>
      <c r="MFS30" s="1782"/>
      <c r="MFT30" s="1782"/>
      <c r="MFU30" s="1782"/>
      <c r="MFV30" s="1782"/>
      <c r="MFW30" s="1782"/>
      <c r="MFX30" s="1782"/>
      <c r="MFY30" s="1782"/>
      <c r="MFZ30" s="1782"/>
      <c r="MGA30" s="1781"/>
      <c r="MGB30" s="1782"/>
      <c r="MGC30" s="1782"/>
      <c r="MGD30" s="1782"/>
      <c r="MGE30" s="1782"/>
      <c r="MGF30" s="1782"/>
      <c r="MGG30" s="1782"/>
      <c r="MGH30" s="1782"/>
      <c r="MGI30" s="1782"/>
      <c r="MGJ30" s="1782"/>
      <c r="MGK30" s="1781"/>
      <c r="MGL30" s="1782"/>
      <c r="MGM30" s="1782"/>
      <c r="MGN30" s="1782"/>
      <c r="MGO30" s="1782"/>
      <c r="MGP30" s="1782"/>
      <c r="MGQ30" s="1782"/>
      <c r="MGR30" s="1782"/>
      <c r="MGS30" s="1782"/>
      <c r="MGT30" s="1782"/>
      <c r="MGU30" s="1781"/>
      <c r="MGV30" s="1782"/>
      <c r="MGW30" s="1782"/>
      <c r="MGX30" s="1782"/>
      <c r="MGY30" s="1782"/>
      <c r="MGZ30" s="1782"/>
      <c r="MHA30" s="1782"/>
      <c r="MHB30" s="1782"/>
      <c r="MHC30" s="1782"/>
      <c r="MHD30" s="1782"/>
      <c r="MHE30" s="1781"/>
      <c r="MHF30" s="1782"/>
      <c r="MHG30" s="1782"/>
      <c r="MHH30" s="1782"/>
      <c r="MHI30" s="1782"/>
      <c r="MHJ30" s="1782"/>
      <c r="MHK30" s="1782"/>
      <c r="MHL30" s="1782"/>
      <c r="MHM30" s="1782"/>
      <c r="MHN30" s="1782"/>
      <c r="MHO30" s="1781"/>
      <c r="MHP30" s="1782"/>
      <c r="MHQ30" s="1782"/>
      <c r="MHR30" s="1782"/>
      <c r="MHS30" s="1782"/>
      <c r="MHT30" s="1782"/>
      <c r="MHU30" s="1782"/>
      <c r="MHV30" s="1782"/>
      <c r="MHW30" s="1782"/>
      <c r="MHX30" s="1782"/>
      <c r="MHY30" s="1781"/>
      <c r="MHZ30" s="1782"/>
      <c r="MIA30" s="1782"/>
      <c r="MIB30" s="1782"/>
      <c r="MIC30" s="1782"/>
      <c r="MID30" s="1782"/>
      <c r="MIE30" s="1782"/>
      <c r="MIF30" s="1782"/>
      <c r="MIG30" s="1782"/>
      <c r="MIH30" s="1782"/>
      <c r="MII30" s="1781"/>
      <c r="MIJ30" s="1782"/>
      <c r="MIK30" s="1782"/>
      <c r="MIL30" s="1782"/>
      <c r="MIM30" s="1782"/>
      <c r="MIN30" s="1782"/>
      <c r="MIO30" s="1782"/>
      <c r="MIP30" s="1782"/>
      <c r="MIQ30" s="1782"/>
      <c r="MIR30" s="1782"/>
      <c r="MIS30" s="1781"/>
      <c r="MIT30" s="1782"/>
      <c r="MIU30" s="1782"/>
      <c r="MIV30" s="1782"/>
      <c r="MIW30" s="1782"/>
      <c r="MIX30" s="1782"/>
      <c r="MIY30" s="1782"/>
      <c r="MIZ30" s="1782"/>
      <c r="MJA30" s="1782"/>
      <c r="MJB30" s="1782"/>
      <c r="MJC30" s="1781"/>
      <c r="MJD30" s="1782"/>
      <c r="MJE30" s="1782"/>
      <c r="MJF30" s="1782"/>
      <c r="MJG30" s="1782"/>
      <c r="MJH30" s="1782"/>
      <c r="MJI30" s="1782"/>
      <c r="MJJ30" s="1782"/>
      <c r="MJK30" s="1782"/>
      <c r="MJL30" s="1782"/>
      <c r="MJM30" s="1781"/>
      <c r="MJN30" s="1782"/>
      <c r="MJO30" s="1782"/>
      <c r="MJP30" s="1782"/>
      <c r="MJQ30" s="1782"/>
      <c r="MJR30" s="1782"/>
      <c r="MJS30" s="1782"/>
      <c r="MJT30" s="1782"/>
      <c r="MJU30" s="1782"/>
      <c r="MJV30" s="1782"/>
      <c r="MJW30" s="1781"/>
      <c r="MJX30" s="1782"/>
      <c r="MJY30" s="1782"/>
      <c r="MJZ30" s="1782"/>
      <c r="MKA30" s="1782"/>
      <c r="MKB30" s="1782"/>
      <c r="MKC30" s="1782"/>
      <c r="MKD30" s="1782"/>
      <c r="MKE30" s="1782"/>
      <c r="MKF30" s="1782"/>
      <c r="MKG30" s="1781"/>
      <c r="MKH30" s="1782"/>
      <c r="MKI30" s="1782"/>
      <c r="MKJ30" s="1782"/>
      <c r="MKK30" s="1782"/>
      <c r="MKL30" s="1782"/>
      <c r="MKM30" s="1782"/>
      <c r="MKN30" s="1782"/>
      <c r="MKO30" s="1782"/>
      <c r="MKP30" s="1782"/>
      <c r="MKQ30" s="1781"/>
      <c r="MKR30" s="1782"/>
      <c r="MKS30" s="1782"/>
      <c r="MKT30" s="1782"/>
      <c r="MKU30" s="1782"/>
      <c r="MKV30" s="1782"/>
      <c r="MKW30" s="1782"/>
      <c r="MKX30" s="1782"/>
      <c r="MKY30" s="1782"/>
      <c r="MKZ30" s="1782"/>
      <c r="MLA30" s="1781"/>
      <c r="MLB30" s="1782"/>
      <c r="MLC30" s="1782"/>
      <c r="MLD30" s="1782"/>
      <c r="MLE30" s="1782"/>
      <c r="MLF30" s="1782"/>
      <c r="MLG30" s="1782"/>
      <c r="MLH30" s="1782"/>
      <c r="MLI30" s="1782"/>
      <c r="MLJ30" s="1782"/>
      <c r="MLK30" s="1781"/>
      <c r="MLL30" s="1782"/>
      <c r="MLM30" s="1782"/>
      <c r="MLN30" s="1782"/>
      <c r="MLO30" s="1782"/>
      <c r="MLP30" s="1782"/>
      <c r="MLQ30" s="1782"/>
      <c r="MLR30" s="1782"/>
      <c r="MLS30" s="1782"/>
      <c r="MLT30" s="1782"/>
      <c r="MLU30" s="1781"/>
      <c r="MLV30" s="1782"/>
      <c r="MLW30" s="1782"/>
      <c r="MLX30" s="1782"/>
      <c r="MLY30" s="1782"/>
      <c r="MLZ30" s="1782"/>
      <c r="MMA30" s="1782"/>
      <c r="MMB30" s="1782"/>
      <c r="MMC30" s="1782"/>
      <c r="MMD30" s="1782"/>
      <c r="MME30" s="1781"/>
      <c r="MMF30" s="1782"/>
      <c r="MMG30" s="1782"/>
      <c r="MMH30" s="1782"/>
      <c r="MMI30" s="1782"/>
      <c r="MMJ30" s="1782"/>
      <c r="MMK30" s="1782"/>
      <c r="MML30" s="1782"/>
      <c r="MMM30" s="1782"/>
      <c r="MMN30" s="1782"/>
      <c r="MMO30" s="1781"/>
      <c r="MMP30" s="1782"/>
      <c r="MMQ30" s="1782"/>
      <c r="MMR30" s="1782"/>
      <c r="MMS30" s="1782"/>
      <c r="MMT30" s="1782"/>
      <c r="MMU30" s="1782"/>
      <c r="MMV30" s="1782"/>
      <c r="MMW30" s="1782"/>
      <c r="MMX30" s="1782"/>
      <c r="MMY30" s="1781"/>
      <c r="MMZ30" s="1782"/>
      <c r="MNA30" s="1782"/>
      <c r="MNB30" s="1782"/>
      <c r="MNC30" s="1782"/>
      <c r="MND30" s="1782"/>
      <c r="MNE30" s="1782"/>
      <c r="MNF30" s="1782"/>
      <c r="MNG30" s="1782"/>
      <c r="MNH30" s="1782"/>
      <c r="MNI30" s="1781"/>
      <c r="MNJ30" s="1782"/>
      <c r="MNK30" s="1782"/>
      <c r="MNL30" s="1782"/>
      <c r="MNM30" s="1782"/>
      <c r="MNN30" s="1782"/>
      <c r="MNO30" s="1782"/>
      <c r="MNP30" s="1782"/>
      <c r="MNQ30" s="1782"/>
      <c r="MNR30" s="1782"/>
      <c r="MNS30" s="1781"/>
      <c r="MNT30" s="1782"/>
      <c r="MNU30" s="1782"/>
      <c r="MNV30" s="1782"/>
      <c r="MNW30" s="1782"/>
      <c r="MNX30" s="1782"/>
      <c r="MNY30" s="1782"/>
      <c r="MNZ30" s="1782"/>
      <c r="MOA30" s="1782"/>
      <c r="MOB30" s="1782"/>
      <c r="MOC30" s="1781"/>
      <c r="MOD30" s="1782"/>
      <c r="MOE30" s="1782"/>
      <c r="MOF30" s="1782"/>
      <c r="MOG30" s="1782"/>
      <c r="MOH30" s="1782"/>
      <c r="MOI30" s="1782"/>
      <c r="MOJ30" s="1782"/>
      <c r="MOK30" s="1782"/>
      <c r="MOL30" s="1782"/>
      <c r="MOM30" s="1781"/>
      <c r="MON30" s="1782"/>
      <c r="MOO30" s="1782"/>
      <c r="MOP30" s="1782"/>
      <c r="MOQ30" s="1782"/>
      <c r="MOR30" s="1782"/>
      <c r="MOS30" s="1782"/>
      <c r="MOT30" s="1782"/>
      <c r="MOU30" s="1782"/>
      <c r="MOV30" s="1782"/>
      <c r="MOW30" s="1781"/>
      <c r="MOX30" s="1782"/>
      <c r="MOY30" s="1782"/>
      <c r="MOZ30" s="1782"/>
      <c r="MPA30" s="1782"/>
      <c r="MPB30" s="1782"/>
      <c r="MPC30" s="1782"/>
      <c r="MPD30" s="1782"/>
      <c r="MPE30" s="1782"/>
      <c r="MPF30" s="1782"/>
      <c r="MPG30" s="1781"/>
      <c r="MPH30" s="1782"/>
      <c r="MPI30" s="1782"/>
      <c r="MPJ30" s="1782"/>
      <c r="MPK30" s="1782"/>
      <c r="MPL30" s="1782"/>
      <c r="MPM30" s="1782"/>
      <c r="MPN30" s="1782"/>
      <c r="MPO30" s="1782"/>
      <c r="MPP30" s="1782"/>
      <c r="MPQ30" s="1781"/>
      <c r="MPR30" s="1782"/>
      <c r="MPS30" s="1782"/>
      <c r="MPT30" s="1782"/>
      <c r="MPU30" s="1782"/>
      <c r="MPV30" s="1782"/>
      <c r="MPW30" s="1782"/>
      <c r="MPX30" s="1782"/>
      <c r="MPY30" s="1782"/>
      <c r="MPZ30" s="1782"/>
      <c r="MQA30" s="1781"/>
      <c r="MQB30" s="1782"/>
      <c r="MQC30" s="1782"/>
      <c r="MQD30" s="1782"/>
      <c r="MQE30" s="1782"/>
      <c r="MQF30" s="1782"/>
      <c r="MQG30" s="1782"/>
      <c r="MQH30" s="1782"/>
      <c r="MQI30" s="1782"/>
      <c r="MQJ30" s="1782"/>
      <c r="MQK30" s="1781"/>
      <c r="MQL30" s="1782"/>
      <c r="MQM30" s="1782"/>
      <c r="MQN30" s="1782"/>
      <c r="MQO30" s="1782"/>
      <c r="MQP30" s="1782"/>
      <c r="MQQ30" s="1782"/>
      <c r="MQR30" s="1782"/>
      <c r="MQS30" s="1782"/>
      <c r="MQT30" s="1782"/>
      <c r="MQU30" s="1781"/>
      <c r="MQV30" s="1782"/>
      <c r="MQW30" s="1782"/>
      <c r="MQX30" s="1782"/>
      <c r="MQY30" s="1782"/>
      <c r="MQZ30" s="1782"/>
      <c r="MRA30" s="1782"/>
      <c r="MRB30" s="1782"/>
      <c r="MRC30" s="1782"/>
      <c r="MRD30" s="1782"/>
      <c r="MRE30" s="1781"/>
      <c r="MRF30" s="1782"/>
      <c r="MRG30" s="1782"/>
      <c r="MRH30" s="1782"/>
      <c r="MRI30" s="1782"/>
      <c r="MRJ30" s="1782"/>
      <c r="MRK30" s="1782"/>
      <c r="MRL30" s="1782"/>
      <c r="MRM30" s="1782"/>
      <c r="MRN30" s="1782"/>
      <c r="MRO30" s="1781"/>
      <c r="MRP30" s="1782"/>
      <c r="MRQ30" s="1782"/>
      <c r="MRR30" s="1782"/>
      <c r="MRS30" s="1782"/>
      <c r="MRT30" s="1782"/>
      <c r="MRU30" s="1782"/>
      <c r="MRV30" s="1782"/>
      <c r="MRW30" s="1782"/>
      <c r="MRX30" s="1782"/>
      <c r="MRY30" s="1781"/>
      <c r="MRZ30" s="1782"/>
      <c r="MSA30" s="1782"/>
      <c r="MSB30" s="1782"/>
      <c r="MSC30" s="1782"/>
      <c r="MSD30" s="1782"/>
      <c r="MSE30" s="1782"/>
      <c r="MSF30" s="1782"/>
      <c r="MSG30" s="1782"/>
      <c r="MSH30" s="1782"/>
      <c r="MSI30" s="1781"/>
      <c r="MSJ30" s="1782"/>
      <c r="MSK30" s="1782"/>
      <c r="MSL30" s="1782"/>
      <c r="MSM30" s="1782"/>
      <c r="MSN30" s="1782"/>
      <c r="MSO30" s="1782"/>
      <c r="MSP30" s="1782"/>
      <c r="MSQ30" s="1782"/>
      <c r="MSR30" s="1782"/>
      <c r="MSS30" s="1781"/>
      <c r="MST30" s="1782"/>
      <c r="MSU30" s="1782"/>
      <c r="MSV30" s="1782"/>
      <c r="MSW30" s="1782"/>
      <c r="MSX30" s="1782"/>
      <c r="MSY30" s="1782"/>
      <c r="MSZ30" s="1782"/>
      <c r="MTA30" s="1782"/>
      <c r="MTB30" s="1782"/>
      <c r="MTC30" s="1781"/>
      <c r="MTD30" s="1782"/>
      <c r="MTE30" s="1782"/>
      <c r="MTF30" s="1782"/>
      <c r="MTG30" s="1782"/>
      <c r="MTH30" s="1782"/>
      <c r="MTI30" s="1782"/>
      <c r="MTJ30" s="1782"/>
      <c r="MTK30" s="1782"/>
      <c r="MTL30" s="1782"/>
      <c r="MTM30" s="1781"/>
      <c r="MTN30" s="1782"/>
      <c r="MTO30" s="1782"/>
      <c r="MTP30" s="1782"/>
      <c r="MTQ30" s="1782"/>
      <c r="MTR30" s="1782"/>
      <c r="MTS30" s="1782"/>
      <c r="MTT30" s="1782"/>
      <c r="MTU30" s="1782"/>
      <c r="MTV30" s="1782"/>
      <c r="MTW30" s="1781"/>
      <c r="MTX30" s="1782"/>
      <c r="MTY30" s="1782"/>
      <c r="MTZ30" s="1782"/>
      <c r="MUA30" s="1782"/>
      <c r="MUB30" s="1782"/>
      <c r="MUC30" s="1782"/>
      <c r="MUD30" s="1782"/>
      <c r="MUE30" s="1782"/>
      <c r="MUF30" s="1782"/>
      <c r="MUG30" s="1781"/>
      <c r="MUH30" s="1782"/>
      <c r="MUI30" s="1782"/>
      <c r="MUJ30" s="1782"/>
      <c r="MUK30" s="1782"/>
      <c r="MUL30" s="1782"/>
      <c r="MUM30" s="1782"/>
      <c r="MUN30" s="1782"/>
      <c r="MUO30" s="1782"/>
      <c r="MUP30" s="1782"/>
      <c r="MUQ30" s="1781"/>
      <c r="MUR30" s="1782"/>
      <c r="MUS30" s="1782"/>
      <c r="MUT30" s="1782"/>
      <c r="MUU30" s="1782"/>
      <c r="MUV30" s="1782"/>
      <c r="MUW30" s="1782"/>
      <c r="MUX30" s="1782"/>
      <c r="MUY30" s="1782"/>
      <c r="MUZ30" s="1782"/>
      <c r="MVA30" s="1781"/>
      <c r="MVB30" s="1782"/>
      <c r="MVC30" s="1782"/>
      <c r="MVD30" s="1782"/>
      <c r="MVE30" s="1782"/>
      <c r="MVF30" s="1782"/>
      <c r="MVG30" s="1782"/>
      <c r="MVH30" s="1782"/>
      <c r="MVI30" s="1782"/>
      <c r="MVJ30" s="1782"/>
      <c r="MVK30" s="1781"/>
      <c r="MVL30" s="1782"/>
      <c r="MVM30" s="1782"/>
      <c r="MVN30" s="1782"/>
      <c r="MVO30" s="1782"/>
      <c r="MVP30" s="1782"/>
      <c r="MVQ30" s="1782"/>
      <c r="MVR30" s="1782"/>
      <c r="MVS30" s="1782"/>
      <c r="MVT30" s="1782"/>
      <c r="MVU30" s="1781"/>
      <c r="MVV30" s="1782"/>
      <c r="MVW30" s="1782"/>
      <c r="MVX30" s="1782"/>
      <c r="MVY30" s="1782"/>
      <c r="MVZ30" s="1782"/>
      <c r="MWA30" s="1782"/>
      <c r="MWB30" s="1782"/>
      <c r="MWC30" s="1782"/>
      <c r="MWD30" s="1782"/>
      <c r="MWE30" s="1781"/>
      <c r="MWF30" s="1782"/>
      <c r="MWG30" s="1782"/>
      <c r="MWH30" s="1782"/>
      <c r="MWI30" s="1782"/>
      <c r="MWJ30" s="1782"/>
      <c r="MWK30" s="1782"/>
      <c r="MWL30" s="1782"/>
      <c r="MWM30" s="1782"/>
      <c r="MWN30" s="1782"/>
      <c r="MWO30" s="1781"/>
      <c r="MWP30" s="1782"/>
      <c r="MWQ30" s="1782"/>
      <c r="MWR30" s="1782"/>
      <c r="MWS30" s="1782"/>
      <c r="MWT30" s="1782"/>
      <c r="MWU30" s="1782"/>
      <c r="MWV30" s="1782"/>
      <c r="MWW30" s="1782"/>
      <c r="MWX30" s="1782"/>
      <c r="MWY30" s="1781"/>
      <c r="MWZ30" s="1782"/>
      <c r="MXA30" s="1782"/>
      <c r="MXB30" s="1782"/>
      <c r="MXC30" s="1782"/>
      <c r="MXD30" s="1782"/>
      <c r="MXE30" s="1782"/>
      <c r="MXF30" s="1782"/>
      <c r="MXG30" s="1782"/>
      <c r="MXH30" s="1782"/>
      <c r="MXI30" s="1781"/>
      <c r="MXJ30" s="1782"/>
      <c r="MXK30" s="1782"/>
      <c r="MXL30" s="1782"/>
      <c r="MXM30" s="1782"/>
      <c r="MXN30" s="1782"/>
      <c r="MXO30" s="1782"/>
      <c r="MXP30" s="1782"/>
      <c r="MXQ30" s="1782"/>
      <c r="MXR30" s="1782"/>
      <c r="MXS30" s="1781"/>
      <c r="MXT30" s="1782"/>
      <c r="MXU30" s="1782"/>
      <c r="MXV30" s="1782"/>
      <c r="MXW30" s="1782"/>
      <c r="MXX30" s="1782"/>
      <c r="MXY30" s="1782"/>
      <c r="MXZ30" s="1782"/>
      <c r="MYA30" s="1782"/>
      <c r="MYB30" s="1782"/>
      <c r="MYC30" s="1781"/>
      <c r="MYD30" s="1782"/>
      <c r="MYE30" s="1782"/>
      <c r="MYF30" s="1782"/>
      <c r="MYG30" s="1782"/>
      <c r="MYH30" s="1782"/>
      <c r="MYI30" s="1782"/>
      <c r="MYJ30" s="1782"/>
      <c r="MYK30" s="1782"/>
      <c r="MYL30" s="1782"/>
      <c r="MYM30" s="1781"/>
      <c r="MYN30" s="1782"/>
      <c r="MYO30" s="1782"/>
      <c r="MYP30" s="1782"/>
      <c r="MYQ30" s="1782"/>
      <c r="MYR30" s="1782"/>
      <c r="MYS30" s="1782"/>
      <c r="MYT30" s="1782"/>
      <c r="MYU30" s="1782"/>
      <c r="MYV30" s="1782"/>
      <c r="MYW30" s="1781"/>
      <c r="MYX30" s="1782"/>
      <c r="MYY30" s="1782"/>
      <c r="MYZ30" s="1782"/>
      <c r="MZA30" s="1782"/>
      <c r="MZB30" s="1782"/>
      <c r="MZC30" s="1782"/>
      <c r="MZD30" s="1782"/>
      <c r="MZE30" s="1782"/>
      <c r="MZF30" s="1782"/>
      <c r="MZG30" s="1781"/>
      <c r="MZH30" s="1782"/>
      <c r="MZI30" s="1782"/>
      <c r="MZJ30" s="1782"/>
      <c r="MZK30" s="1782"/>
      <c r="MZL30" s="1782"/>
      <c r="MZM30" s="1782"/>
      <c r="MZN30" s="1782"/>
      <c r="MZO30" s="1782"/>
      <c r="MZP30" s="1782"/>
      <c r="MZQ30" s="1781"/>
      <c r="MZR30" s="1782"/>
      <c r="MZS30" s="1782"/>
      <c r="MZT30" s="1782"/>
      <c r="MZU30" s="1782"/>
      <c r="MZV30" s="1782"/>
      <c r="MZW30" s="1782"/>
      <c r="MZX30" s="1782"/>
      <c r="MZY30" s="1782"/>
      <c r="MZZ30" s="1782"/>
      <c r="NAA30" s="1781"/>
      <c r="NAB30" s="1782"/>
      <c r="NAC30" s="1782"/>
      <c r="NAD30" s="1782"/>
      <c r="NAE30" s="1782"/>
      <c r="NAF30" s="1782"/>
      <c r="NAG30" s="1782"/>
      <c r="NAH30" s="1782"/>
      <c r="NAI30" s="1782"/>
      <c r="NAJ30" s="1782"/>
      <c r="NAK30" s="1781"/>
      <c r="NAL30" s="1782"/>
      <c r="NAM30" s="1782"/>
      <c r="NAN30" s="1782"/>
      <c r="NAO30" s="1782"/>
      <c r="NAP30" s="1782"/>
      <c r="NAQ30" s="1782"/>
      <c r="NAR30" s="1782"/>
      <c r="NAS30" s="1782"/>
      <c r="NAT30" s="1782"/>
      <c r="NAU30" s="1781"/>
      <c r="NAV30" s="1782"/>
      <c r="NAW30" s="1782"/>
      <c r="NAX30" s="1782"/>
      <c r="NAY30" s="1782"/>
      <c r="NAZ30" s="1782"/>
      <c r="NBA30" s="1782"/>
      <c r="NBB30" s="1782"/>
      <c r="NBC30" s="1782"/>
      <c r="NBD30" s="1782"/>
      <c r="NBE30" s="1781"/>
      <c r="NBF30" s="1782"/>
      <c r="NBG30" s="1782"/>
      <c r="NBH30" s="1782"/>
      <c r="NBI30" s="1782"/>
      <c r="NBJ30" s="1782"/>
      <c r="NBK30" s="1782"/>
      <c r="NBL30" s="1782"/>
      <c r="NBM30" s="1782"/>
      <c r="NBN30" s="1782"/>
      <c r="NBO30" s="1781"/>
      <c r="NBP30" s="1782"/>
      <c r="NBQ30" s="1782"/>
      <c r="NBR30" s="1782"/>
      <c r="NBS30" s="1782"/>
      <c r="NBT30" s="1782"/>
      <c r="NBU30" s="1782"/>
      <c r="NBV30" s="1782"/>
      <c r="NBW30" s="1782"/>
      <c r="NBX30" s="1782"/>
      <c r="NBY30" s="1781"/>
      <c r="NBZ30" s="1782"/>
      <c r="NCA30" s="1782"/>
      <c r="NCB30" s="1782"/>
      <c r="NCC30" s="1782"/>
      <c r="NCD30" s="1782"/>
      <c r="NCE30" s="1782"/>
      <c r="NCF30" s="1782"/>
      <c r="NCG30" s="1782"/>
      <c r="NCH30" s="1782"/>
      <c r="NCI30" s="1781"/>
      <c r="NCJ30" s="1782"/>
      <c r="NCK30" s="1782"/>
      <c r="NCL30" s="1782"/>
      <c r="NCM30" s="1782"/>
      <c r="NCN30" s="1782"/>
      <c r="NCO30" s="1782"/>
      <c r="NCP30" s="1782"/>
      <c r="NCQ30" s="1782"/>
      <c r="NCR30" s="1782"/>
      <c r="NCS30" s="1781"/>
      <c r="NCT30" s="1782"/>
      <c r="NCU30" s="1782"/>
      <c r="NCV30" s="1782"/>
      <c r="NCW30" s="1782"/>
      <c r="NCX30" s="1782"/>
      <c r="NCY30" s="1782"/>
      <c r="NCZ30" s="1782"/>
      <c r="NDA30" s="1782"/>
      <c r="NDB30" s="1782"/>
      <c r="NDC30" s="1781"/>
      <c r="NDD30" s="1782"/>
      <c r="NDE30" s="1782"/>
      <c r="NDF30" s="1782"/>
      <c r="NDG30" s="1782"/>
      <c r="NDH30" s="1782"/>
      <c r="NDI30" s="1782"/>
      <c r="NDJ30" s="1782"/>
      <c r="NDK30" s="1782"/>
      <c r="NDL30" s="1782"/>
      <c r="NDM30" s="1781"/>
      <c r="NDN30" s="1782"/>
      <c r="NDO30" s="1782"/>
      <c r="NDP30" s="1782"/>
      <c r="NDQ30" s="1782"/>
      <c r="NDR30" s="1782"/>
      <c r="NDS30" s="1782"/>
      <c r="NDT30" s="1782"/>
      <c r="NDU30" s="1782"/>
      <c r="NDV30" s="1782"/>
      <c r="NDW30" s="1781"/>
      <c r="NDX30" s="1782"/>
      <c r="NDY30" s="1782"/>
      <c r="NDZ30" s="1782"/>
      <c r="NEA30" s="1782"/>
      <c r="NEB30" s="1782"/>
      <c r="NEC30" s="1782"/>
      <c r="NED30" s="1782"/>
      <c r="NEE30" s="1782"/>
      <c r="NEF30" s="1782"/>
      <c r="NEG30" s="1781"/>
      <c r="NEH30" s="1782"/>
      <c r="NEI30" s="1782"/>
      <c r="NEJ30" s="1782"/>
      <c r="NEK30" s="1782"/>
      <c r="NEL30" s="1782"/>
      <c r="NEM30" s="1782"/>
      <c r="NEN30" s="1782"/>
      <c r="NEO30" s="1782"/>
      <c r="NEP30" s="1782"/>
      <c r="NEQ30" s="1781"/>
      <c r="NER30" s="1782"/>
      <c r="NES30" s="1782"/>
      <c r="NET30" s="1782"/>
      <c r="NEU30" s="1782"/>
      <c r="NEV30" s="1782"/>
      <c r="NEW30" s="1782"/>
      <c r="NEX30" s="1782"/>
      <c r="NEY30" s="1782"/>
      <c r="NEZ30" s="1782"/>
      <c r="NFA30" s="1781"/>
      <c r="NFB30" s="1782"/>
      <c r="NFC30" s="1782"/>
      <c r="NFD30" s="1782"/>
      <c r="NFE30" s="1782"/>
      <c r="NFF30" s="1782"/>
      <c r="NFG30" s="1782"/>
      <c r="NFH30" s="1782"/>
      <c r="NFI30" s="1782"/>
      <c r="NFJ30" s="1782"/>
      <c r="NFK30" s="1781"/>
      <c r="NFL30" s="1782"/>
      <c r="NFM30" s="1782"/>
      <c r="NFN30" s="1782"/>
      <c r="NFO30" s="1782"/>
      <c r="NFP30" s="1782"/>
      <c r="NFQ30" s="1782"/>
      <c r="NFR30" s="1782"/>
      <c r="NFS30" s="1782"/>
      <c r="NFT30" s="1782"/>
      <c r="NFU30" s="1781"/>
      <c r="NFV30" s="1782"/>
      <c r="NFW30" s="1782"/>
      <c r="NFX30" s="1782"/>
      <c r="NFY30" s="1782"/>
      <c r="NFZ30" s="1782"/>
      <c r="NGA30" s="1782"/>
      <c r="NGB30" s="1782"/>
      <c r="NGC30" s="1782"/>
      <c r="NGD30" s="1782"/>
      <c r="NGE30" s="1781"/>
      <c r="NGF30" s="1782"/>
      <c r="NGG30" s="1782"/>
      <c r="NGH30" s="1782"/>
      <c r="NGI30" s="1782"/>
      <c r="NGJ30" s="1782"/>
      <c r="NGK30" s="1782"/>
      <c r="NGL30" s="1782"/>
      <c r="NGM30" s="1782"/>
      <c r="NGN30" s="1782"/>
      <c r="NGO30" s="1781"/>
      <c r="NGP30" s="1782"/>
      <c r="NGQ30" s="1782"/>
      <c r="NGR30" s="1782"/>
      <c r="NGS30" s="1782"/>
      <c r="NGT30" s="1782"/>
      <c r="NGU30" s="1782"/>
      <c r="NGV30" s="1782"/>
      <c r="NGW30" s="1782"/>
      <c r="NGX30" s="1782"/>
      <c r="NGY30" s="1781"/>
      <c r="NGZ30" s="1782"/>
      <c r="NHA30" s="1782"/>
      <c r="NHB30" s="1782"/>
      <c r="NHC30" s="1782"/>
      <c r="NHD30" s="1782"/>
      <c r="NHE30" s="1782"/>
      <c r="NHF30" s="1782"/>
      <c r="NHG30" s="1782"/>
      <c r="NHH30" s="1782"/>
      <c r="NHI30" s="1781"/>
      <c r="NHJ30" s="1782"/>
      <c r="NHK30" s="1782"/>
      <c r="NHL30" s="1782"/>
      <c r="NHM30" s="1782"/>
      <c r="NHN30" s="1782"/>
      <c r="NHO30" s="1782"/>
      <c r="NHP30" s="1782"/>
      <c r="NHQ30" s="1782"/>
      <c r="NHR30" s="1782"/>
      <c r="NHS30" s="1781"/>
      <c r="NHT30" s="1782"/>
      <c r="NHU30" s="1782"/>
      <c r="NHV30" s="1782"/>
      <c r="NHW30" s="1782"/>
      <c r="NHX30" s="1782"/>
      <c r="NHY30" s="1782"/>
      <c r="NHZ30" s="1782"/>
      <c r="NIA30" s="1782"/>
      <c r="NIB30" s="1782"/>
      <c r="NIC30" s="1781"/>
      <c r="NID30" s="1782"/>
      <c r="NIE30" s="1782"/>
      <c r="NIF30" s="1782"/>
      <c r="NIG30" s="1782"/>
      <c r="NIH30" s="1782"/>
      <c r="NII30" s="1782"/>
      <c r="NIJ30" s="1782"/>
      <c r="NIK30" s="1782"/>
      <c r="NIL30" s="1782"/>
      <c r="NIM30" s="1781"/>
      <c r="NIN30" s="1782"/>
      <c r="NIO30" s="1782"/>
      <c r="NIP30" s="1782"/>
      <c r="NIQ30" s="1782"/>
      <c r="NIR30" s="1782"/>
      <c r="NIS30" s="1782"/>
      <c r="NIT30" s="1782"/>
      <c r="NIU30" s="1782"/>
      <c r="NIV30" s="1782"/>
      <c r="NIW30" s="1781"/>
      <c r="NIX30" s="1782"/>
      <c r="NIY30" s="1782"/>
      <c r="NIZ30" s="1782"/>
      <c r="NJA30" s="1782"/>
      <c r="NJB30" s="1782"/>
      <c r="NJC30" s="1782"/>
      <c r="NJD30" s="1782"/>
      <c r="NJE30" s="1782"/>
      <c r="NJF30" s="1782"/>
      <c r="NJG30" s="1781"/>
      <c r="NJH30" s="1782"/>
      <c r="NJI30" s="1782"/>
      <c r="NJJ30" s="1782"/>
      <c r="NJK30" s="1782"/>
      <c r="NJL30" s="1782"/>
      <c r="NJM30" s="1782"/>
      <c r="NJN30" s="1782"/>
      <c r="NJO30" s="1782"/>
      <c r="NJP30" s="1782"/>
      <c r="NJQ30" s="1781"/>
      <c r="NJR30" s="1782"/>
      <c r="NJS30" s="1782"/>
      <c r="NJT30" s="1782"/>
      <c r="NJU30" s="1782"/>
      <c r="NJV30" s="1782"/>
      <c r="NJW30" s="1782"/>
      <c r="NJX30" s="1782"/>
      <c r="NJY30" s="1782"/>
      <c r="NJZ30" s="1782"/>
      <c r="NKA30" s="1781"/>
      <c r="NKB30" s="1782"/>
      <c r="NKC30" s="1782"/>
      <c r="NKD30" s="1782"/>
      <c r="NKE30" s="1782"/>
      <c r="NKF30" s="1782"/>
      <c r="NKG30" s="1782"/>
      <c r="NKH30" s="1782"/>
      <c r="NKI30" s="1782"/>
      <c r="NKJ30" s="1782"/>
      <c r="NKK30" s="1781"/>
      <c r="NKL30" s="1782"/>
      <c r="NKM30" s="1782"/>
      <c r="NKN30" s="1782"/>
      <c r="NKO30" s="1782"/>
      <c r="NKP30" s="1782"/>
      <c r="NKQ30" s="1782"/>
      <c r="NKR30" s="1782"/>
      <c r="NKS30" s="1782"/>
      <c r="NKT30" s="1782"/>
      <c r="NKU30" s="1781"/>
      <c r="NKV30" s="1782"/>
      <c r="NKW30" s="1782"/>
      <c r="NKX30" s="1782"/>
      <c r="NKY30" s="1782"/>
      <c r="NKZ30" s="1782"/>
      <c r="NLA30" s="1782"/>
      <c r="NLB30" s="1782"/>
      <c r="NLC30" s="1782"/>
      <c r="NLD30" s="1782"/>
      <c r="NLE30" s="1781"/>
      <c r="NLF30" s="1782"/>
      <c r="NLG30" s="1782"/>
      <c r="NLH30" s="1782"/>
      <c r="NLI30" s="1782"/>
      <c r="NLJ30" s="1782"/>
      <c r="NLK30" s="1782"/>
      <c r="NLL30" s="1782"/>
      <c r="NLM30" s="1782"/>
      <c r="NLN30" s="1782"/>
      <c r="NLO30" s="1781"/>
      <c r="NLP30" s="1782"/>
      <c r="NLQ30" s="1782"/>
      <c r="NLR30" s="1782"/>
      <c r="NLS30" s="1782"/>
      <c r="NLT30" s="1782"/>
      <c r="NLU30" s="1782"/>
      <c r="NLV30" s="1782"/>
      <c r="NLW30" s="1782"/>
      <c r="NLX30" s="1782"/>
      <c r="NLY30" s="1781"/>
      <c r="NLZ30" s="1782"/>
      <c r="NMA30" s="1782"/>
      <c r="NMB30" s="1782"/>
      <c r="NMC30" s="1782"/>
      <c r="NMD30" s="1782"/>
      <c r="NME30" s="1782"/>
      <c r="NMF30" s="1782"/>
      <c r="NMG30" s="1782"/>
      <c r="NMH30" s="1782"/>
      <c r="NMI30" s="1781"/>
      <c r="NMJ30" s="1782"/>
      <c r="NMK30" s="1782"/>
      <c r="NML30" s="1782"/>
      <c r="NMM30" s="1782"/>
      <c r="NMN30" s="1782"/>
      <c r="NMO30" s="1782"/>
      <c r="NMP30" s="1782"/>
      <c r="NMQ30" s="1782"/>
      <c r="NMR30" s="1782"/>
      <c r="NMS30" s="1781"/>
      <c r="NMT30" s="1782"/>
      <c r="NMU30" s="1782"/>
      <c r="NMV30" s="1782"/>
      <c r="NMW30" s="1782"/>
      <c r="NMX30" s="1782"/>
      <c r="NMY30" s="1782"/>
      <c r="NMZ30" s="1782"/>
      <c r="NNA30" s="1782"/>
      <c r="NNB30" s="1782"/>
      <c r="NNC30" s="1781"/>
      <c r="NND30" s="1782"/>
      <c r="NNE30" s="1782"/>
      <c r="NNF30" s="1782"/>
      <c r="NNG30" s="1782"/>
      <c r="NNH30" s="1782"/>
      <c r="NNI30" s="1782"/>
      <c r="NNJ30" s="1782"/>
      <c r="NNK30" s="1782"/>
      <c r="NNL30" s="1782"/>
      <c r="NNM30" s="1781"/>
      <c r="NNN30" s="1782"/>
      <c r="NNO30" s="1782"/>
      <c r="NNP30" s="1782"/>
      <c r="NNQ30" s="1782"/>
      <c r="NNR30" s="1782"/>
      <c r="NNS30" s="1782"/>
      <c r="NNT30" s="1782"/>
      <c r="NNU30" s="1782"/>
      <c r="NNV30" s="1782"/>
      <c r="NNW30" s="1781"/>
      <c r="NNX30" s="1782"/>
      <c r="NNY30" s="1782"/>
      <c r="NNZ30" s="1782"/>
      <c r="NOA30" s="1782"/>
      <c r="NOB30" s="1782"/>
      <c r="NOC30" s="1782"/>
      <c r="NOD30" s="1782"/>
      <c r="NOE30" s="1782"/>
      <c r="NOF30" s="1782"/>
      <c r="NOG30" s="1781"/>
      <c r="NOH30" s="1782"/>
      <c r="NOI30" s="1782"/>
      <c r="NOJ30" s="1782"/>
      <c r="NOK30" s="1782"/>
      <c r="NOL30" s="1782"/>
      <c r="NOM30" s="1782"/>
      <c r="NON30" s="1782"/>
      <c r="NOO30" s="1782"/>
      <c r="NOP30" s="1782"/>
      <c r="NOQ30" s="1781"/>
      <c r="NOR30" s="1782"/>
      <c r="NOS30" s="1782"/>
      <c r="NOT30" s="1782"/>
      <c r="NOU30" s="1782"/>
      <c r="NOV30" s="1782"/>
      <c r="NOW30" s="1782"/>
      <c r="NOX30" s="1782"/>
      <c r="NOY30" s="1782"/>
      <c r="NOZ30" s="1782"/>
      <c r="NPA30" s="1781"/>
      <c r="NPB30" s="1782"/>
      <c r="NPC30" s="1782"/>
      <c r="NPD30" s="1782"/>
      <c r="NPE30" s="1782"/>
      <c r="NPF30" s="1782"/>
      <c r="NPG30" s="1782"/>
      <c r="NPH30" s="1782"/>
      <c r="NPI30" s="1782"/>
      <c r="NPJ30" s="1782"/>
      <c r="NPK30" s="1781"/>
      <c r="NPL30" s="1782"/>
      <c r="NPM30" s="1782"/>
      <c r="NPN30" s="1782"/>
      <c r="NPO30" s="1782"/>
      <c r="NPP30" s="1782"/>
      <c r="NPQ30" s="1782"/>
      <c r="NPR30" s="1782"/>
      <c r="NPS30" s="1782"/>
      <c r="NPT30" s="1782"/>
      <c r="NPU30" s="1781"/>
      <c r="NPV30" s="1782"/>
      <c r="NPW30" s="1782"/>
      <c r="NPX30" s="1782"/>
      <c r="NPY30" s="1782"/>
      <c r="NPZ30" s="1782"/>
      <c r="NQA30" s="1782"/>
      <c r="NQB30" s="1782"/>
      <c r="NQC30" s="1782"/>
      <c r="NQD30" s="1782"/>
      <c r="NQE30" s="1781"/>
      <c r="NQF30" s="1782"/>
      <c r="NQG30" s="1782"/>
      <c r="NQH30" s="1782"/>
      <c r="NQI30" s="1782"/>
      <c r="NQJ30" s="1782"/>
      <c r="NQK30" s="1782"/>
      <c r="NQL30" s="1782"/>
      <c r="NQM30" s="1782"/>
      <c r="NQN30" s="1782"/>
      <c r="NQO30" s="1781"/>
      <c r="NQP30" s="1782"/>
      <c r="NQQ30" s="1782"/>
      <c r="NQR30" s="1782"/>
      <c r="NQS30" s="1782"/>
      <c r="NQT30" s="1782"/>
      <c r="NQU30" s="1782"/>
      <c r="NQV30" s="1782"/>
      <c r="NQW30" s="1782"/>
      <c r="NQX30" s="1782"/>
      <c r="NQY30" s="1781"/>
      <c r="NQZ30" s="1782"/>
      <c r="NRA30" s="1782"/>
      <c r="NRB30" s="1782"/>
      <c r="NRC30" s="1782"/>
      <c r="NRD30" s="1782"/>
      <c r="NRE30" s="1782"/>
      <c r="NRF30" s="1782"/>
      <c r="NRG30" s="1782"/>
      <c r="NRH30" s="1782"/>
      <c r="NRI30" s="1781"/>
      <c r="NRJ30" s="1782"/>
      <c r="NRK30" s="1782"/>
      <c r="NRL30" s="1782"/>
      <c r="NRM30" s="1782"/>
      <c r="NRN30" s="1782"/>
      <c r="NRO30" s="1782"/>
      <c r="NRP30" s="1782"/>
      <c r="NRQ30" s="1782"/>
      <c r="NRR30" s="1782"/>
      <c r="NRS30" s="1781"/>
      <c r="NRT30" s="1782"/>
      <c r="NRU30" s="1782"/>
      <c r="NRV30" s="1782"/>
      <c r="NRW30" s="1782"/>
      <c r="NRX30" s="1782"/>
      <c r="NRY30" s="1782"/>
      <c r="NRZ30" s="1782"/>
      <c r="NSA30" s="1782"/>
      <c r="NSB30" s="1782"/>
      <c r="NSC30" s="1781"/>
      <c r="NSD30" s="1782"/>
      <c r="NSE30" s="1782"/>
      <c r="NSF30" s="1782"/>
      <c r="NSG30" s="1782"/>
      <c r="NSH30" s="1782"/>
      <c r="NSI30" s="1782"/>
      <c r="NSJ30" s="1782"/>
      <c r="NSK30" s="1782"/>
      <c r="NSL30" s="1782"/>
      <c r="NSM30" s="1781"/>
      <c r="NSN30" s="1782"/>
      <c r="NSO30" s="1782"/>
      <c r="NSP30" s="1782"/>
      <c r="NSQ30" s="1782"/>
      <c r="NSR30" s="1782"/>
      <c r="NSS30" s="1782"/>
      <c r="NST30" s="1782"/>
      <c r="NSU30" s="1782"/>
      <c r="NSV30" s="1782"/>
      <c r="NSW30" s="1781"/>
      <c r="NSX30" s="1782"/>
      <c r="NSY30" s="1782"/>
      <c r="NSZ30" s="1782"/>
      <c r="NTA30" s="1782"/>
      <c r="NTB30" s="1782"/>
      <c r="NTC30" s="1782"/>
      <c r="NTD30" s="1782"/>
      <c r="NTE30" s="1782"/>
      <c r="NTF30" s="1782"/>
      <c r="NTG30" s="1781"/>
      <c r="NTH30" s="1782"/>
      <c r="NTI30" s="1782"/>
      <c r="NTJ30" s="1782"/>
      <c r="NTK30" s="1782"/>
      <c r="NTL30" s="1782"/>
      <c r="NTM30" s="1782"/>
      <c r="NTN30" s="1782"/>
      <c r="NTO30" s="1782"/>
      <c r="NTP30" s="1782"/>
      <c r="NTQ30" s="1781"/>
      <c r="NTR30" s="1782"/>
      <c r="NTS30" s="1782"/>
      <c r="NTT30" s="1782"/>
      <c r="NTU30" s="1782"/>
      <c r="NTV30" s="1782"/>
      <c r="NTW30" s="1782"/>
      <c r="NTX30" s="1782"/>
      <c r="NTY30" s="1782"/>
      <c r="NTZ30" s="1782"/>
      <c r="NUA30" s="1781"/>
      <c r="NUB30" s="1782"/>
      <c r="NUC30" s="1782"/>
      <c r="NUD30" s="1782"/>
      <c r="NUE30" s="1782"/>
      <c r="NUF30" s="1782"/>
      <c r="NUG30" s="1782"/>
      <c r="NUH30" s="1782"/>
      <c r="NUI30" s="1782"/>
      <c r="NUJ30" s="1782"/>
      <c r="NUK30" s="1781"/>
      <c r="NUL30" s="1782"/>
      <c r="NUM30" s="1782"/>
      <c r="NUN30" s="1782"/>
      <c r="NUO30" s="1782"/>
      <c r="NUP30" s="1782"/>
      <c r="NUQ30" s="1782"/>
      <c r="NUR30" s="1782"/>
      <c r="NUS30" s="1782"/>
      <c r="NUT30" s="1782"/>
      <c r="NUU30" s="1781"/>
      <c r="NUV30" s="1782"/>
      <c r="NUW30" s="1782"/>
      <c r="NUX30" s="1782"/>
      <c r="NUY30" s="1782"/>
      <c r="NUZ30" s="1782"/>
      <c r="NVA30" s="1782"/>
      <c r="NVB30" s="1782"/>
      <c r="NVC30" s="1782"/>
      <c r="NVD30" s="1782"/>
      <c r="NVE30" s="1781"/>
      <c r="NVF30" s="1782"/>
      <c r="NVG30" s="1782"/>
      <c r="NVH30" s="1782"/>
      <c r="NVI30" s="1782"/>
      <c r="NVJ30" s="1782"/>
      <c r="NVK30" s="1782"/>
      <c r="NVL30" s="1782"/>
      <c r="NVM30" s="1782"/>
      <c r="NVN30" s="1782"/>
      <c r="NVO30" s="1781"/>
      <c r="NVP30" s="1782"/>
      <c r="NVQ30" s="1782"/>
      <c r="NVR30" s="1782"/>
      <c r="NVS30" s="1782"/>
      <c r="NVT30" s="1782"/>
      <c r="NVU30" s="1782"/>
      <c r="NVV30" s="1782"/>
      <c r="NVW30" s="1782"/>
      <c r="NVX30" s="1782"/>
      <c r="NVY30" s="1781"/>
      <c r="NVZ30" s="1782"/>
      <c r="NWA30" s="1782"/>
      <c r="NWB30" s="1782"/>
      <c r="NWC30" s="1782"/>
      <c r="NWD30" s="1782"/>
      <c r="NWE30" s="1782"/>
      <c r="NWF30" s="1782"/>
      <c r="NWG30" s="1782"/>
      <c r="NWH30" s="1782"/>
      <c r="NWI30" s="1781"/>
      <c r="NWJ30" s="1782"/>
      <c r="NWK30" s="1782"/>
      <c r="NWL30" s="1782"/>
      <c r="NWM30" s="1782"/>
      <c r="NWN30" s="1782"/>
      <c r="NWO30" s="1782"/>
      <c r="NWP30" s="1782"/>
      <c r="NWQ30" s="1782"/>
      <c r="NWR30" s="1782"/>
      <c r="NWS30" s="1781"/>
      <c r="NWT30" s="1782"/>
      <c r="NWU30" s="1782"/>
      <c r="NWV30" s="1782"/>
      <c r="NWW30" s="1782"/>
      <c r="NWX30" s="1782"/>
      <c r="NWY30" s="1782"/>
      <c r="NWZ30" s="1782"/>
      <c r="NXA30" s="1782"/>
      <c r="NXB30" s="1782"/>
      <c r="NXC30" s="1781"/>
      <c r="NXD30" s="1782"/>
      <c r="NXE30" s="1782"/>
      <c r="NXF30" s="1782"/>
      <c r="NXG30" s="1782"/>
      <c r="NXH30" s="1782"/>
      <c r="NXI30" s="1782"/>
      <c r="NXJ30" s="1782"/>
      <c r="NXK30" s="1782"/>
      <c r="NXL30" s="1782"/>
      <c r="NXM30" s="1781"/>
      <c r="NXN30" s="1782"/>
      <c r="NXO30" s="1782"/>
      <c r="NXP30" s="1782"/>
      <c r="NXQ30" s="1782"/>
      <c r="NXR30" s="1782"/>
      <c r="NXS30" s="1782"/>
      <c r="NXT30" s="1782"/>
      <c r="NXU30" s="1782"/>
      <c r="NXV30" s="1782"/>
      <c r="NXW30" s="1781"/>
      <c r="NXX30" s="1782"/>
      <c r="NXY30" s="1782"/>
      <c r="NXZ30" s="1782"/>
      <c r="NYA30" s="1782"/>
      <c r="NYB30" s="1782"/>
      <c r="NYC30" s="1782"/>
      <c r="NYD30" s="1782"/>
      <c r="NYE30" s="1782"/>
      <c r="NYF30" s="1782"/>
      <c r="NYG30" s="1781"/>
      <c r="NYH30" s="1782"/>
      <c r="NYI30" s="1782"/>
      <c r="NYJ30" s="1782"/>
      <c r="NYK30" s="1782"/>
      <c r="NYL30" s="1782"/>
      <c r="NYM30" s="1782"/>
      <c r="NYN30" s="1782"/>
      <c r="NYO30" s="1782"/>
      <c r="NYP30" s="1782"/>
      <c r="NYQ30" s="1781"/>
      <c r="NYR30" s="1782"/>
      <c r="NYS30" s="1782"/>
      <c r="NYT30" s="1782"/>
      <c r="NYU30" s="1782"/>
      <c r="NYV30" s="1782"/>
      <c r="NYW30" s="1782"/>
      <c r="NYX30" s="1782"/>
      <c r="NYY30" s="1782"/>
      <c r="NYZ30" s="1782"/>
      <c r="NZA30" s="1781"/>
      <c r="NZB30" s="1782"/>
      <c r="NZC30" s="1782"/>
      <c r="NZD30" s="1782"/>
      <c r="NZE30" s="1782"/>
      <c r="NZF30" s="1782"/>
      <c r="NZG30" s="1782"/>
      <c r="NZH30" s="1782"/>
      <c r="NZI30" s="1782"/>
      <c r="NZJ30" s="1782"/>
      <c r="NZK30" s="1781"/>
      <c r="NZL30" s="1782"/>
      <c r="NZM30" s="1782"/>
      <c r="NZN30" s="1782"/>
      <c r="NZO30" s="1782"/>
      <c r="NZP30" s="1782"/>
      <c r="NZQ30" s="1782"/>
      <c r="NZR30" s="1782"/>
      <c r="NZS30" s="1782"/>
      <c r="NZT30" s="1782"/>
      <c r="NZU30" s="1781"/>
      <c r="NZV30" s="1782"/>
      <c r="NZW30" s="1782"/>
      <c r="NZX30" s="1782"/>
      <c r="NZY30" s="1782"/>
      <c r="NZZ30" s="1782"/>
      <c r="OAA30" s="1782"/>
      <c r="OAB30" s="1782"/>
      <c r="OAC30" s="1782"/>
      <c r="OAD30" s="1782"/>
      <c r="OAE30" s="1781"/>
      <c r="OAF30" s="1782"/>
      <c r="OAG30" s="1782"/>
      <c r="OAH30" s="1782"/>
      <c r="OAI30" s="1782"/>
      <c r="OAJ30" s="1782"/>
      <c r="OAK30" s="1782"/>
      <c r="OAL30" s="1782"/>
      <c r="OAM30" s="1782"/>
      <c r="OAN30" s="1782"/>
      <c r="OAO30" s="1781"/>
      <c r="OAP30" s="1782"/>
      <c r="OAQ30" s="1782"/>
      <c r="OAR30" s="1782"/>
      <c r="OAS30" s="1782"/>
      <c r="OAT30" s="1782"/>
      <c r="OAU30" s="1782"/>
      <c r="OAV30" s="1782"/>
      <c r="OAW30" s="1782"/>
      <c r="OAX30" s="1782"/>
      <c r="OAY30" s="1781"/>
      <c r="OAZ30" s="1782"/>
      <c r="OBA30" s="1782"/>
      <c r="OBB30" s="1782"/>
      <c r="OBC30" s="1782"/>
      <c r="OBD30" s="1782"/>
      <c r="OBE30" s="1782"/>
      <c r="OBF30" s="1782"/>
      <c r="OBG30" s="1782"/>
      <c r="OBH30" s="1782"/>
      <c r="OBI30" s="1781"/>
      <c r="OBJ30" s="1782"/>
      <c r="OBK30" s="1782"/>
      <c r="OBL30" s="1782"/>
      <c r="OBM30" s="1782"/>
      <c r="OBN30" s="1782"/>
      <c r="OBO30" s="1782"/>
      <c r="OBP30" s="1782"/>
      <c r="OBQ30" s="1782"/>
      <c r="OBR30" s="1782"/>
      <c r="OBS30" s="1781"/>
      <c r="OBT30" s="1782"/>
      <c r="OBU30" s="1782"/>
      <c r="OBV30" s="1782"/>
      <c r="OBW30" s="1782"/>
      <c r="OBX30" s="1782"/>
      <c r="OBY30" s="1782"/>
      <c r="OBZ30" s="1782"/>
      <c r="OCA30" s="1782"/>
      <c r="OCB30" s="1782"/>
      <c r="OCC30" s="1781"/>
      <c r="OCD30" s="1782"/>
      <c r="OCE30" s="1782"/>
      <c r="OCF30" s="1782"/>
      <c r="OCG30" s="1782"/>
      <c r="OCH30" s="1782"/>
      <c r="OCI30" s="1782"/>
      <c r="OCJ30" s="1782"/>
      <c r="OCK30" s="1782"/>
      <c r="OCL30" s="1782"/>
      <c r="OCM30" s="1781"/>
      <c r="OCN30" s="1782"/>
      <c r="OCO30" s="1782"/>
      <c r="OCP30" s="1782"/>
      <c r="OCQ30" s="1782"/>
      <c r="OCR30" s="1782"/>
      <c r="OCS30" s="1782"/>
      <c r="OCT30" s="1782"/>
      <c r="OCU30" s="1782"/>
      <c r="OCV30" s="1782"/>
      <c r="OCW30" s="1781"/>
      <c r="OCX30" s="1782"/>
      <c r="OCY30" s="1782"/>
      <c r="OCZ30" s="1782"/>
      <c r="ODA30" s="1782"/>
      <c r="ODB30" s="1782"/>
      <c r="ODC30" s="1782"/>
      <c r="ODD30" s="1782"/>
      <c r="ODE30" s="1782"/>
      <c r="ODF30" s="1782"/>
      <c r="ODG30" s="1781"/>
      <c r="ODH30" s="1782"/>
      <c r="ODI30" s="1782"/>
      <c r="ODJ30" s="1782"/>
      <c r="ODK30" s="1782"/>
      <c r="ODL30" s="1782"/>
      <c r="ODM30" s="1782"/>
      <c r="ODN30" s="1782"/>
      <c r="ODO30" s="1782"/>
      <c r="ODP30" s="1782"/>
      <c r="ODQ30" s="1781"/>
      <c r="ODR30" s="1782"/>
      <c r="ODS30" s="1782"/>
      <c r="ODT30" s="1782"/>
      <c r="ODU30" s="1782"/>
      <c r="ODV30" s="1782"/>
      <c r="ODW30" s="1782"/>
      <c r="ODX30" s="1782"/>
      <c r="ODY30" s="1782"/>
      <c r="ODZ30" s="1782"/>
      <c r="OEA30" s="1781"/>
      <c r="OEB30" s="1782"/>
      <c r="OEC30" s="1782"/>
      <c r="OED30" s="1782"/>
      <c r="OEE30" s="1782"/>
      <c r="OEF30" s="1782"/>
      <c r="OEG30" s="1782"/>
      <c r="OEH30" s="1782"/>
      <c r="OEI30" s="1782"/>
      <c r="OEJ30" s="1782"/>
      <c r="OEK30" s="1781"/>
      <c r="OEL30" s="1782"/>
      <c r="OEM30" s="1782"/>
      <c r="OEN30" s="1782"/>
      <c r="OEO30" s="1782"/>
      <c r="OEP30" s="1782"/>
      <c r="OEQ30" s="1782"/>
      <c r="OER30" s="1782"/>
      <c r="OES30" s="1782"/>
      <c r="OET30" s="1782"/>
      <c r="OEU30" s="1781"/>
      <c r="OEV30" s="1782"/>
      <c r="OEW30" s="1782"/>
      <c r="OEX30" s="1782"/>
      <c r="OEY30" s="1782"/>
      <c r="OEZ30" s="1782"/>
      <c r="OFA30" s="1782"/>
      <c r="OFB30" s="1782"/>
      <c r="OFC30" s="1782"/>
      <c r="OFD30" s="1782"/>
      <c r="OFE30" s="1781"/>
      <c r="OFF30" s="1782"/>
      <c r="OFG30" s="1782"/>
      <c r="OFH30" s="1782"/>
      <c r="OFI30" s="1782"/>
      <c r="OFJ30" s="1782"/>
      <c r="OFK30" s="1782"/>
      <c r="OFL30" s="1782"/>
      <c r="OFM30" s="1782"/>
      <c r="OFN30" s="1782"/>
      <c r="OFO30" s="1781"/>
      <c r="OFP30" s="1782"/>
      <c r="OFQ30" s="1782"/>
      <c r="OFR30" s="1782"/>
      <c r="OFS30" s="1782"/>
      <c r="OFT30" s="1782"/>
      <c r="OFU30" s="1782"/>
      <c r="OFV30" s="1782"/>
      <c r="OFW30" s="1782"/>
      <c r="OFX30" s="1782"/>
      <c r="OFY30" s="1781"/>
      <c r="OFZ30" s="1782"/>
      <c r="OGA30" s="1782"/>
      <c r="OGB30" s="1782"/>
      <c r="OGC30" s="1782"/>
      <c r="OGD30" s="1782"/>
      <c r="OGE30" s="1782"/>
      <c r="OGF30" s="1782"/>
      <c r="OGG30" s="1782"/>
      <c r="OGH30" s="1782"/>
      <c r="OGI30" s="1781"/>
      <c r="OGJ30" s="1782"/>
      <c r="OGK30" s="1782"/>
      <c r="OGL30" s="1782"/>
      <c r="OGM30" s="1782"/>
      <c r="OGN30" s="1782"/>
      <c r="OGO30" s="1782"/>
      <c r="OGP30" s="1782"/>
      <c r="OGQ30" s="1782"/>
      <c r="OGR30" s="1782"/>
      <c r="OGS30" s="1781"/>
      <c r="OGT30" s="1782"/>
      <c r="OGU30" s="1782"/>
      <c r="OGV30" s="1782"/>
      <c r="OGW30" s="1782"/>
      <c r="OGX30" s="1782"/>
      <c r="OGY30" s="1782"/>
      <c r="OGZ30" s="1782"/>
      <c r="OHA30" s="1782"/>
      <c r="OHB30" s="1782"/>
      <c r="OHC30" s="1781"/>
      <c r="OHD30" s="1782"/>
      <c r="OHE30" s="1782"/>
      <c r="OHF30" s="1782"/>
      <c r="OHG30" s="1782"/>
      <c r="OHH30" s="1782"/>
      <c r="OHI30" s="1782"/>
      <c r="OHJ30" s="1782"/>
      <c r="OHK30" s="1782"/>
      <c r="OHL30" s="1782"/>
      <c r="OHM30" s="1781"/>
      <c r="OHN30" s="1782"/>
      <c r="OHO30" s="1782"/>
      <c r="OHP30" s="1782"/>
      <c r="OHQ30" s="1782"/>
      <c r="OHR30" s="1782"/>
      <c r="OHS30" s="1782"/>
      <c r="OHT30" s="1782"/>
      <c r="OHU30" s="1782"/>
      <c r="OHV30" s="1782"/>
      <c r="OHW30" s="1781"/>
      <c r="OHX30" s="1782"/>
      <c r="OHY30" s="1782"/>
      <c r="OHZ30" s="1782"/>
      <c r="OIA30" s="1782"/>
      <c r="OIB30" s="1782"/>
      <c r="OIC30" s="1782"/>
      <c r="OID30" s="1782"/>
      <c r="OIE30" s="1782"/>
      <c r="OIF30" s="1782"/>
      <c r="OIG30" s="1781"/>
      <c r="OIH30" s="1782"/>
      <c r="OII30" s="1782"/>
      <c r="OIJ30" s="1782"/>
      <c r="OIK30" s="1782"/>
      <c r="OIL30" s="1782"/>
      <c r="OIM30" s="1782"/>
      <c r="OIN30" s="1782"/>
      <c r="OIO30" s="1782"/>
      <c r="OIP30" s="1782"/>
      <c r="OIQ30" s="1781"/>
      <c r="OIR30" s="1782"/>
      <c r="OIS30" s="1782"/>
      <c r="OIT30" s="1782"/>
      <c r="OIU30" s="1782"/>
      <c r="OIV30" s="1782"/>
      <c r="OIW30" s="1782"/>
      <c r="OIX30" s="1782"/>
      <c r="OIY30" s="1782"/>
      <c r="OIZ30" s="1782"/>
      <c r="OJA30" s="1781"/>
      <c r="OJB30" s="1782"/>
      <c r="OJC30" s="1782"/>
      <c r="OJD30" s="1782"/>
      <c r="OJE30" s="1782"/>
      <c r="OJF30" s="1782"/>
      <c r="OJG30" s="1782"/>
      <c r="OJH30" s="1782"/>
      <c r="OJI30" s="1782"/>
      <c r="OJJ30" s="1782"/>
      <c r="OJK30" s="1781"/>
      <c r="OJL30" s="1782"/>
      <c r="OJM30" s="1782"/>
      <c r="OJN30" s="1782"/>
      <c r="OJO30" s="1782"/>
      <c r="OJP30" s="1782"/>
      <c r="OJQ30" s="1782"/>
      <c r="OJR30" s="1782"/>
      <c r="OJS30" s="1782"/>
      <c r="OJT30" s="1782"/>
      <c r="OJU30" s="1781"/>
      <c r="OJV30" s="1782"/>
      <c r="OJW30" s="1782"/>
      <c r="OJX30" s="1782"/>
      <c r="OJY30" s="1782"/>
      <c r="OJZ30" s="1782"/>
      <c r="OKA30" s="1782"/>
      <c r="OKB30" s="1782"/>
      <c r="OKC30" s="1782"/>
      <c r="OKD30" s="1782"/>
      <c r="OKE30" s="1781"/>
      <c r="OKF30" s="1782"/>
      <c r="OKG30" s="1782"/>
      <c r="OKH30" s="1782"/>
      <c r="OKI30" s="1782"/>
      <c r="OKJ30" s="1782"/>
      <c r="OKK30" s="1782"/>
      <c r="OKL30" s="1782"/>
      <c r="OKM30" s="1782"/>
      <c r="OKN30" s="1782"/>
      <c r="OKO30" s="1781"/>
      <c r="OKP30" s="1782"/>
      <c r="OKQ30" s="1782"/>
      <c r="OKR30" s="1782"/>
      <c r="OKS30" s="1782"/>
      <c r="OKT30" s="1782"/>
      <c r="OKU30" s="1782"/>
      <c r="OKV30" s="1782"/>
      <c r="OKW30" s="1782"/>
      <c r="OKX30" s="1782"/>
      <c r="OKY30" s="1781"/>
      <c r="OKZ30" s="1782"/>
      <c r="OLA30" s="1782"/>
      <c r="OLB30" s="1782"/>
      <c r="OLC30" s="1782"/>
      <c r="OLD30" s="1782"/>
      <c r="OLE30" s="1782"/>
      <c r="OLF30" s="1782"/>
      <c r="OLG30" s="1782"/>
      <c r="OLH30" s="1782"/>
      <c r="OLI30" s="1781"/>
      <c r="OLJ30" s="1782"/>
      <c r="OLK30" s="1782"/>
      <c r="OLL30" s="1782"/>
      <c r="OLM30" s="1782"/>
      <c r="OLN30" s="1782"/>
      <c r="OLO30" s="1782"/>
      <c r="OLP30" s="1782"/>
      <c r="OLQ30" s="1782"/>
      <c r="OLR30" s="1782"/>
      <c r="OLS30" s="1781"/>
      <c r="OLT30" s="1782"/>
      <c r="OLU30" s="1782"/>
      <c r="OLV30" s="1782"/>
      <c r="OLW30" s="1782"/>
      <c r="OLX30" s="1782"/>
      <c r="OLY30" s="1782"/>
      <c r="OLZ30" s="1782"/>
      <c r="OMA30" s="1782"/>
      <c r="OMB30" s="1782"/>
      <c r="OMC30" s="1781"/>
      <c r="OMD30" s="1782"/>
      <c r="OME30" s="1782"/>
      <c r="OMF30" s="1782"/>
      <c r="OMG30" s="1782"/>
      <c r="OMH30" s="1782"/>
      <c r="OMI30" s="1782"/>
      <c r="OMJ30" s="1782"/>
      <c r="OMK30" s="1782"/>
      <c r="OML30" s="1782"/>
      <c r="OMM30" s="1781"/>
      <c r="OMN30" s="1782"/>
      <c r="OMO30" s="1782"/>
      <c r="OMP30" s="1782"/>
      <c r="OMQ30" s="1782"/>
      <c r="OMR30" s="1782"/>
      <c r="OMS30" s="1782"/>
      <c r="OMT30" s="1782"/>
      <c r="OMU30" s="1782"/>
      <c r="OMV30" s="1782"/>
      <c r="OMW30" s="1781"/>
      <c r="OMX30" s="1782"/>
      <c r="OMY30" s="1782"/>
      <c r="OMZ30" s="1782"/>
      <c r="ONA30" s="1782"/>
      <c r="ONB30" s="1782"/>
      <c r="ONC30" s="1782"/>
      <c r="OND30" s="1782"/>
      <c r="ONE30" s="1782"/>
      <c r="ONF30" s="1782"/>
      <c r="ONG30" s="1781"/>
      <c r="ONH30" s="1782"/>
      <c r="ONI30" s="1782"/>
      <c r="ONJ30" s="1782"/>
      <c r="ONK30" s="1782"/>
      <c r="ONL30" s="1782"/>
      <c r="ONM30" s="1782"/>
      <c r="ONN30" s="1782"/>
      <c r="ONO30" s="1782"/>
      <c r="ONP30" s="1782"/>
      <c r="ONQ30" s="1781"/>
      <c r="ONR30" s="1782"/>
      <c r="ONS30" s="1782"/>
      <c r="ONT30" s="1782"/>
      <c r="ONU30" s="1782"/>
      <c r="ONV30" s="1782"/>
      <c r="ONW30" s="1782"/>
      <c r="ONX30" s="1782"/>
      <c r="ONY30" s="1782"/>
      <c r="ONZ30" s="1782"/>
      <c r="OOA30" s="1781"/>
      <c r="OOB30" s="1782"/>
      <c r="OOC30" s="1782"/>
      <c r="OOD30" s="1782"/>
      <c r="OOE30" s="1782"/>
      <c r="OOF30" s="1782"/>
      <c r="OOG30" s="1782"/>
      <c r="OOH30" s="1782"/>
      <c r="OOI30" s="1782"/>
      <c r="OOJ30" s="1782"/>
      <c r="OOK30" s="1781"/>
      <c r="OOL30" s="1782"/>
      <c r="OOM30" s="1782"/>
      <c r="OON30" s="1782"/>
      <c r="OOO30" s="1782"/>
      <c r="OOP30" s="1782"/>
      <c r="OOQ30" s="1782"/>
      <c r="OOR30" s="1782"/>
      <c r="OOS30" s="1782"/>
      <c r="OOT30" s="1782"/>
      <c r="OOU30" s="1781"/>
      <c r="OOV30" s="1782"/>
      <c r="OOW30" s="1782"/>
      <c r="OOX30" s="1782"/>
      <c r="OOY30" s="1782"/>
      <c r="OOZ30" s="1782"/>
      <c r="OPA30" s="1782"/>
      <c r="OPB30" s="1782"/>
      <c r="OPC30" s="1782"/>
      <c r="OPD30" s="1782"/>
      <c r="OPE30" s="1781"/>
      <c r="OPF30" s="1782"/>
      <c r="OPG30" s="1782"/>
      <c r="OPH30" s="1782"/>
      <c r="OPI30" s="1782"/>
      <c r="OPJ30" s="1782"/>
      <c r="OPK30" s="1782"/>
      <c r="OPL30" s="1782"/>
      <c r="OPM30" s="1782"/>
      <c r="OPN30" s="1782"/>
      <c r="OPO30" s="1781"/>
      <c r="OPP30" s="1782"/>
      <c r="OPQ30" s="1782"/>
      <c r="OPR30" s="1782"/>
      <c r="OPS30" s="1782"/>
      <c r="OPT30" s="1782"/>
      <c r="OPU30" s="1782"/>
      <c r="OPV30" s="1782"/>
      <c r="OPW30" s="1782"/>
      <c r="OPX30" s="1782"/>
      <c r="OPY30" s="1781"/>
      <c r="OPZ30" s="1782"/>
      <c r="OQA30" s="1782"/>
      <c r="OQB30" s="1782"/>
      <c r="OQC30" s="1782"/>
      <c r="OQD30" s="1782"/>
      <c r="OQE30" s="1782"/>
      <c r="OQF30" s="1782"/>
      <c r="OQG30" s="1782"/>
      <c r="OQH30" s="1782"/>
      <c r="OQI30" s="1781"/>
      <c r="OQJ30" s="1782"/>
      <c r="OQK30" s="1782"/>
      <c r="OQL30" s="1782"/>
      <c r="OQM30" s="1782"/>
      <c r="OQN30" s="1782"/>
      <c r="OQO30" s="1782"/>
      <c r="OQP30" s="1782"/>
      <c r="OQQ30" s="1782"/>
      <c r="OQR30" s="1782"/>
      <c r="OQS30" s="1781"/>
      <c r="OQT30" s="1782"/>
      <c r="OQU30" s="1782"/>
      <c r="OQV30" s="1782"/>
      <c r="OQW30" s="1782"/>
      <c r="OQX30" s="1782"/>
      <c r="OQY30" s="1782"/>
      <c r="OQZ30" s="1782"/>
      <c r="ORA30" s="1782"/>
      <c r="ORB30" s="1782"/>
      <c r="ORC30" s="1781"/>
      <c r="ORD30" s="1782"/>
      <c r="ORE30" s="1782"/>
      <c r="ORF30" s="1782"/>
      <c r="ORG30" s="1782"/>
      <c r="ORH30" s="1782"/>
      <c r="ORI30" s="1782"/>
      <c r="ORJ30" s="1782"/>
      <c r="ORK30" s="1782"/>
      <c r="ORL30" s="1782"/>
      <c r="ORM30" s="1781"/>
      <c r="ORN30" s="1782"/>
      <c r="ORO30" s="1782"/>
      <c r="ORP30" s="1782"/>
      <c r="ORQ30" s="1782"/>
      <c r="ORR30" s="1782"/>
      <c r="ORS30" s="1782"/>
      <c r="ORT30" s="1782"/>
      <c r="ORU30" s="1782"/>
      <c r="ORV30" s="1782"/>
      <c r="ORW30" s="1781"/>
      <c r="ORX30" s="1782"/>
      <c r="ORY30" s="1782"/>
      <c r="ORZ30" s="1782"/>
      <c r="OSA30" s="1782"/>
      <c r="OSB30" s="1782"/>
      <c r="OSC30" s="1782"/>
      <c r="OSD30" s="1782"/>
      <c r="OSE30" s="1782"/>
      <c r="OSF30" s="1782"/>
      <c r="OSG30" s="1781"/>
      <c r="OSH30" s="1782"/>
      <c r="OSI30" s="1782"/>
      <c r="OSJ30" s="1782"/>
      <c r="OSK30" s="1782"/>
      <c r="OSL30" s="1782"/>
      <c r="OSM30" s="1782"/>
      <c r="OSN30" s="1782"/>
      <c r="OSO30" s="1782"/>
      <c r="OSP30" s="1782"/>
      <c r="OSQ30" s="1781"/>
      <c r="OSR30" s="1782"/>
      <c r="OSS30" s="1782"/>
      <c r="OST30" s="1782"/>
      <c r="OSU30" s="1782"/>
      <c r="OSV30" s="1782"/>
      <c r="OSW30" s="1782"/>
      <c r="OSX30" s="1782"/>
      <c r="OSY30" s="1782"/>
      <c r="OSZ30" s="1782"/>
      <c r="OTA30" s="1781"/>
      <c r="OTB30" s="1782"/>
      <c r="OTC30" s="1782"/>
      <c r="OTD30" s="1782"/>
      <c r="OTE30" s="1782"/>
      <c r="OTF30" s="1782"/>
      <c r="OTG30" s="1782"/>
      <c r="OTH30" s="1782"/>
      <c r="OTI30" s="1782"/>
      <c r="OTJ30" s="1782"/>
      <c r="OTK30" s="1781"/>
      <c r="OTL30" s="1782"/>
      <c r="OTM30" s="1782"/>
      <c r="OTN30" s="1782"/>
      <c r="OTO30" s="1782"/>
      <c r="OTP30" s="1782"/>
      <c r="OTQ30" s="1782"/>
      <c r="OTR30" s="1782"/>
      <c r="OTS30" s="1782"/>
      <c r="OTT30" s="1782"/>
      <c r="OTU30" s="1781"/>
      <c r="OTV30" s="1782"/>
      <c r="OTW30" s="1782"/>
      <c r="OTX30" s="1782"/>
      <c r="OTY30" s="1782"/>
      <c r="OTZ30" s="1782"/>
      <c r="OUA30" s="1782"/>
      <c r="OUB30" s="1782"/>
      <c r="OUC30" s="1782"/>
      <c r="OUD30" s="1782"/>
      <c r="OUE30" s="1781"/>
      <c r="OUF30" s="1782"/>
      <c r="OUG30" s="1782"/>
      <c r="OUH30" s="1782"/>
      <c r="OUI30" s="1782"/>
      <c r="OUJ30" s="1782"/>
      <c r="OUK30" s="1782"/>
      <c r="OUL30" s="1782"/>
      <c r="OUM30" s="1782"/>
      <c r="OUN30" s="1782"/>
      <c r="OUO30" s="1781"/>
      <c r="OUP30" s="1782"/>
      <c r="OUQ30" s="1782"/>
      <c r="OUR30" s="1782"/>
      <c r="OUS30" s="1782"/>
      <c r="OUT30" s="1782"/>
      <c r="OUU30" s="1782"/>
      <c r="OUV30" s="1782"/>
      <c r="OUW30" s="1782"/>
      <c r="OUX30" s="1782"/>
      <c r="OUY30" s="1781"/>
      <c r="OUZ30" s="1782"/>
      <c r="OVA30" s="1782"/>
      <c r="OVB30" s="1782"/>
      <c r="OVC30" s="1782"/>
      <c r="OVD30" s="1782"/>
      <c r="OVE30" s="1782"/>
      <c r="OVF30" s="1782"/>
      <c r="OVG30" s="1782"/>
      <c r="OVH30" s="1782"/>
      <c r="OVI30" s="1781"/>
      <c r="OVJ30" s="1782"/>
      <c r="OVK30" s="1782"/>
      <c r="OVL30" s="1782"/>
      <c r="OVM30" s="1782"/>
      <c r="OVN30" s="1782"/>
      <c r="OVO30" s="1782"/>
      <c r="OVP30" s="1782"/>
      <c r="OVQ30" s="1782"/>
      <c r="OVR30" s="1782"/>
      <c r="OVS30" s="1781"/>
      <c r="OVT30" s="1782"/>
      <c r="OVU30" s="1782"/>
      <c r="OVV30" s="1782"/>
      <c r="OVW30" s="1782"/>
      <c r="OVX30" s="1782"/>
      <c r="OVY30" s="1782"/>
      <c r="OVZ30" s="1782"/>
      <c r="OWA30" s="1782"/>
      <c r="OWB30" s="1782"/>
      <c r="OWC30" s="1781"/>
      <c r="OWD30" s="1782"/>
      <c r="OWE30" s="1782"/>
      <c r="OWF30" s="1782"/>
      <c r="OWG30" s="1782"/>
      <c r="OWH30" s="1782"/>
      <c r="OWI30" s="1782"/>
      <c r="OWJ30" s="1782"/>
      <c r="OWK30" s="1782"/>
      <c r="OWL30" s="1782"/>
      <c r="OWM30" s="1781"/>
      <c r="OWN30" s="1782"/>
      <c r="OWO30" s="1782"/>
      <c r="OWP30" s="1782"/>
      <c r="OWQ30" s="1782"/>
      <c r="OWR30" s="1782"/>
      <c r="OWS30" s="1782"/>
      <c r="OWT30" s="1782"/>
      <c r="OWU30" s="1782"/>
      <c r="OWV30" s="1782"/>
      <c r="OWW30" s="1781"/>
      <c r="OWX30" s="1782"/>
      <c r="OWY30" s="1782"/>
      <c r="OWZ30" s="1782"/>
      <c r="OXA30" s="1782"/>
      <c r="OXB30" s="1782"/>
      <c r="OXC30" s="1782"/>
      <c r="OXD30" s="1782"/>
      <c r="OXE30" s="1782"/>
      <c r="OXF30" s="1782"/>
      <c r="OXG30" s="1781"/>
      <c r="OXH30" s="1782"/>
      <c r="OXI30" s="1782"/>
      <c r="OXJ30" s="1782"/>
      <c r="OXK30" s="1782"/>
      <c r="OXL30" s="1782"/>
      <c r="OXM30" s="1782"/>
      <c r="OXN30" s="1782"/>
      <c r="OXO30" s="1782"/>
      <c r="OXP30" s="1782"/>
      <c r="OXQ30" s="1781"/>
      <c r="OXR30" s="1782"/>
      <c r="OXS30" s="1782"/>
      <c r="OXT30" s="1782"/>
      <c r="OXU30" s="1782"/>
      <c r="OXV30" s="1782"/>
      <c r="OXW30" s="1782"/>
      <c r="OXX30" s="1782"/>
      <c r="OXY30" s="1782"/>
      <c r="OXZ30" s="1782"/>
      <c r="OYA30" s="1781"/>
      <c r="OYB30" s="1782"/>
      <c r="OYC30" s="1782"/>
      <c r="OYD30" s="1782"/>
      <c r="OYE30" s="1782"/>
      <c r="OYF30" s="1782"/>
      <c r="OYG30" s="1782"/>
      <c r="OYH30" s="1782"/>
      <c r="OYI30" s="1782"/>
      <c r="OYJ30" s="1782"/>
      <c r="OYK30" s="1781"/>
      <c r="OYL30" s="1782"/>
      <c r="OYM30" s="1782"/>
      <c r="OYN30" s="1782"/>
      <c r="OYO30" s="1782"/>
      <c r="OYP30" s="1782"/>
      <c r="OYQ30" s="1782"/>
      <c r="OYR30" s="1782"/>
      <c r="OYS30" s="1782"/>
      <c r="OYT30" s="1782"/>
      <c r="OYU30" s="1781"/>
      <c r="OYV30" s="1782"/>
      <c r="OYW30" s="1782"/>
      <c r="OYX30" s="1782"/>
      <c r="OYY30" s="1782"/>
      <c r="OYZ30" s="1782"/>
      <c r="OZA30" s="1782"/>
      <c r="OZB30" s="1782"/>
      <c r="OZC30" s="1782"/>
      <c r="OZD30" s="1782"/>
      <c r="OZE30" s="1781"/>
      <c r="OZF30" s="1782"/>
      <c r="OZG30" s="1782"/>
      <c r="OZH30" s="1782"/>
      <c r="OZI30" s="1782"/>
      <c r="OZJ30" s="1782"/>
      <c r="OZK30" s="1782"/>
      <c r="OZL30" s="1782"/>
      <c r="OZM30" s="1782"/>
      <c r="OZN30" s="1782"/>
      <c r="OZO30" s="1781"/>
      <c r="OZP30" s="1782"/>
      <c r="OZQ30" s="1782"/>
      <c r="OZR30" s="1782"/>
      <c r="OZS30" s="1782"/>
      <c r="OZT30" s="1782"/>
      <c r="OZU30" s="1782"/>
      <c r="OZV30" s="1782"/>
      <c r="OZW30" s="1782"/>
      <c r="OZX30" s="1782"/>
      <c r="OZY30" s="1781"/>
      <c r="OZZ30" s="1782"/>
      <c r="PAA30" s="1782"/>
      <c r="PAB30" s="1782"/>
      <c r="PAC30" s="1782"/>
      <c r="PAD30" s="1782"/>
      <c r="PAE30" s="1782"/>
      <c r="PAF30" s="1782"/>
      <c r="PAG30" s="1782"/>
      <c r="PAH30" s="1782"/>
      <c r="PAI30" s="1781"/>
      <c r="PAJ30" s="1782"/>
      <c r="PAK30" s="1782"/>
      <c r="PAL30" s="1782"/>
      <c r="PAM30" s="1782"/>
      <c r="PAN30" s="1782"/>
      <c r="PAO30" s="1782"/>
      <c r="PAP30" s="1782"/>
      <c r="PAQ30" s="1782"/>
      <c r="PAR30" s="1782"/>
      <c r="PAS30" s="1781"/>
      <c r="PAT30" s="1782"/>
      <c r="PAU30" s="1782"/>
      <c r="PAV30" s="1782"/>
      <c r="PAW30" s="1782"/>
      <c r="PAX30" s="1782"/>
      <c r="PAY30" s="1782"/>
      <c r="PAZ30" s="1782"/>
      <c r="PBA30" s="1782"/>
      <c r="PBB30" s="1782"/>
      <c r="PBC30" s="1781"/>
      <c r="PBD30" s="1782"/>
      <c r="PBE30" s="1782"/>
      <c r="PBF30" s="1782"/>
      <c r="PBG30" s="1782"/>
      <c r="PBH30" s="1782"/>
      <c r="PBI30" s="1782"/>
      <c r="PBJ30" s="1782"/>
      <c r="PBK30" s="1782"/>
      <c r="PBL30" s="1782"/>
      <c r="PBM30" s="1781"/>
      <c r="PBN30" s="1782"/>
      <c r="PBO30" s="1782"/>
      <c r="PBP30" s="1782"/>
      <c r="PBQ30" s="1782"/>
      <c r="PBR30" s="1782"/>
      <c r="PBS30" s="1782"/>
      <c r="PBT30" s="1782"/>
      <c r="PBU30" s="1782"/>
      <c r="PBV30" s="1782"/>
      <c r="PBW30" s="1781"/>
      <c r="PBX30" s="1782"/>
      <c r="PBY30" s="1782"/>
      <c r="PBZ30" s="1782"/>
      <c r="PCA30" s="1782"/>
      <c r="PCB30" s="1782"/>
      <c r="PCC30" s="1782"/>
      <c r="PCD30" s="1782"/>
      <c r="PCE30" s="1782"/>
      <c r="PCF30" s="1782"/>
      <c r="PCG30" s="1781"/>
      <c r="PCH30" s="1782"/>
      <c r="PCI30" s="1782"/>
      <c r="PCJ30" s="1782"/>
      <c r="PCK30" s="1782"/>
      <c r="PCL30" s="1782"/>
      <c r="PCM30" s="1782"/>
      <c r="PCN30" s="1782"/>
      <c r="PCO30" s="1782"/>
      <c r="PCP30" s="1782"/>
      <c r="PCQ30" s="1781"/>
      <c r="PCR30" s="1782"/>
      <c r="PCS30" s="1782"/>
      <c r="PCT30" s="1782"/>
      <c r="PCU30" s="1782"/>
      <c r="PCV30" s="1782"/>
      <c r="PCW30" s="1782"/>
      <c r="PCX30" s="1782"/>
      <c r="PCY30" s="1782"/>
      <c r="PCZ30" s="1782"/>
      <c r="PDA30" s="1781"/>
      <c r="PDB30" s="1782"/>
      <c r="PDC30" s="1782"/>
      <c r="PDD30" s="1782"/>
      <c r="PDE30" s="1782"/>
      <c r="PDF30" s="1782"/>
      <c r="PDG30" s="1782"/>
      <c r="PDH30" s="1782"/>
      <c r="PDI30" s="1782"/>
      <c r="PDJ30" s="1782"/>
      <c r="PDK30" s="1781"/>
      <c r="PDL30" s="1782"/>
      <c r="PDM30" s="1782"/>
      <c r="PDN30" s="1782"/>
      <c r="PDO30" s="1782"/>
      <c r="PDP30" s="1782"/>
      <c r="PDQ30" s="1782"/>
      <c r="PDR30" s="1782"/>
      <c r="PDS30" s="1782"/>
      <c r="PDT30" s="1782"/>
      <c r="PDU30" s="1781"/>
      <c r="PDV30" s="1782"/>
      <c r="PDW30" s="1782"/>
      <c r="PDX30" s="1782"/>
      <c r="PDY30" s="1782"/>
      <c r="PDZ30" s="1782"/>
      <c r="PEA30" s="1782"/>
      <c r="PEB30" s="1782"/>
      <c r="PEC30" s="1782"/>
      <c r="PED30" s="1782"/>
      <c r="PEE30" s="1781"/>
      <c r="PEF30" s="1782"/>
      <c r="PEG30" s="1782"/>
      <c r="PEH30" s="1782"/>
      <c r="PEI30" s="1782"/>
      <c r="PEJ30" s="1782"/>
      <c r="PEK30" s="1782"/>
      <c r="PEL30" s="1782"/>
      <c r="PEM30" s="1782"/>
      <c r="PEN30" s="1782"/>
      <c r="PEO30" s="1781"/>
      <c r="PEP30" s="1782"/>
      <c r="PEQ30" s="1782"/>
      <c r="PER30" s="1782"/>
      <c r="PES30" s="1782"/>
      <c r="PET30" s="1782"/>
      <c r="PEU30" s="1782"/>
      <c r="PEV30" s="1782"/>
      <c r="PEW30" s="1782"/>
      <c r="PEX30" s="1782"/>
      <c r="PEY30" s="1781"/>
      <c r="PEZ30" s="1782"/>
      <c r="PFA30" s="1782"/>
      <c r="PFB30" s="1782"/>
      <c r="PFC30" s="1782"/>
      <c r="PFD30" s="1782"/>
      <c r="PFE30" s="1782"/>
      <c r="PFF30" s="1782"/>
      <c r="PFG30" s="1782"/>
      <c r="PFH30" s="1782"/>
      <c r="PFI30" s="1781"/>
      <c r="PFJ30" s="1782"/>
      <c r="PFK30" s="1782"/>
      <c r="PFL30" s="1782"/>
      <c r="PFM30" s="1782"/>
      <c r="PFN30" s="1782"/>
      <c r="PFO30" s="1782"/>
      <c r="PFP30" s="1782"/>
      <c r="PFQ30" s="1782"/>
      <c r="PFR30" s="1782"/>
      <c r="PFS30" s="1781"/>
      <c r="PFT30" s="1782"/>
      <c r="PFU30" s="1782"/>
      <c r="PFV30" s="1782"/>
      <c r="PFW30" s="1782"/>
      <c r="PFX30" s="1782"/>
      <c r="PFY30" s="1782"/>
      <c r="PFZ30" s="1782"/>
      <c r="PGA30" s="1782"/>
      <c r="PGB30" s="1782"/>
      <c r="PGC30" s="1781"/>
      <c r="PGD30" s="1782"/>
      <c r="PGE30" s="1782"/>
      <c r="PGF30" s="1782"/>
      <c r="PGG30" s="1782"/>
      <c r="PGH30" s="1782"/>
      <c r="PGI30" s="1782"/>
      <c r="PGJ30" s="1782"/>
      <c r="PGK30" s="1782"/>
      <c r="PGL30" s="1782"/>
      <c r="PGM30" s="1781"/>
      <c r="PGN30" s="1782"/>
      <c r="PGO30" s="1782"/>
      <c r="PGP30" s="1782"/>
      <c r="PGQ30" s="1782"/>
      <c r="PGR30" s="1782"/>
      <c r="PGS30" s="1782"/>
      <c r="PGT30" s="1782"/>
      <c r="PGU30" s="1782"/>
      <c r="PGV30" s="1782"/>
      <c r="PGW30" s="1781"/>
      <c r="PGX30" s="1782"/>
      <c r="PGY30" s="1782"/>
      <c r="PGZ30" s="1782"/>
      <c r="PHA30" s="1782"/>
      <c r="PHB30" s="1782"/>
      <c r="PHC30" s="1782"/>
      <c r="PHD30" s="1782"/>
      <c r="PHE30" s="1782"/>
      <c r="PHF30" s="1782"/>
      <c r="PHG30" s="1781"/>
      <c r="PHH30" s="1782"/>
      <c r="PHI30" s="1782"/>
      <c r="PHJ30" s="1782"/>
      <c r="PHK30" s="1782"/>
      <c r="PHL30" s="1782"/>
      <c r="PHM30" s="1782"/>
      <c r="PHN30" s="1782"/>
      <c r="PHO30" s="1782"/>
      <c r="PHP30" s="1782"/>
      <c r="PHQ30" s="1781"/>
      <c r="PHR30" s="1782"/>
      <c r="PHS30" s="1782"/>
      <c r="PHT30" s="1782"/>
      <c r="PHU30" s="1782"/>
      <c r="PHV30" s="1782"/>
      <c r="PHW30" s="1782"/>
      <c r="PHX30" s="1782"/>
      <c r="PHY30" s="1782"/>
      <c r="PHZ30" s="1782"/>
      <c r="PIA30" s="1781"/>
      <c r="PIB30" s="1782"/>
      <c r="PIC30" s="1782"/>
      <c r="PID30" s="1782"/>
      <c r="PIE30" s="1782"/>
      <c r="PIF30" s="1782"/>
      <c r="PIG30" s="1782"/>
      <c r="PIH30" s="1782"/>
      <c r="PII30" s="1782"/>
      <c r="PIJ30" s="1782"/>
      <c r="PIK30" s="1781"/>
      <c r="PIL30" s="1782"/>
      <c r="PIM30" s="1782"/>
      <c r="PIN30" s="1782"/>
      <c r="PIO30" s="1782"/>
      <c r="PIP30" s="1782"/>
      <c r="PIQ30" s="1782"/>
      <c r="PIR30" s="1782"/>
      <c r="PIS30" s="1782"/>
      <c r="PIT30" s="1782"/>
      <c r="PIU30" s="1781"/>
      <c r="PIV30" s="1782"/>
      <c r="PIW30" s="1782"/>
      <c r="PIX30" s="1782"/>
      <c r="PIY30" s="1782"/>
      <c r="PIZ30" s="1782"/>
      <c r="PJA30" s="1782"/>
      <c r="PJB30" s="1782"/>
      <c r="PJC30" s="1782"/>
      <c r="PJD30" s="1782"/>
      <c r="PJE30" s="1781"/>
      <c r="PJF30" s="1782"/>
      <c r="PJG30" s="1782"/>
      <c r="PJH30" s="1782"/>
      <c r="PJI30" s="1782"/>
      <c r="PJJ30" s="1782"/>
      <c r="PJK30" s="1782"/>
      <c r="PJL30" s="1782"/>
      <c r="PJM30" s="1782"/>
      <c r="PJN30" s="1782"/>
      <c r="PJO30" s="1781"/>
      <c r="PJP30" s="1782"/>
      <c r="PJQ30" s="1782"/>
      <c r="PJR30" s="1782"/>
      <c r="PJS30" s="1782"/>
      <c r="PJT30" s="1782"/>
      <c r="PJU30" s="1782"/>
      <c r="PJV30" s="1782"/>
      <c r="PJW30" s="1782"/>
      <c r="PJX30" s="1782"/>
      <c r="PJY30" s="1781"/>
      <c r="PJZ30" s="1782"/>
      <c r="PKA30" s="1782"/>
      <c r="PKB30" s="1782"/>
      <c r="PKC30" s="1782"/>
      <c r="PKD30" s="1782"/>
      <c r="PKE30" s="1782"/>
      <c r="PKF30" s="1782"/>
      <c r="PKG30" s="1782"/>
      <c r="PKH30" s="1782"/>
      <c r="PKI30" s="1781"/>
      <c r="PKJ30" s="1782"/>
      <c r="PKK30" s="1782"/>
      <c r="PKL30" s="1782"/>
      <c r="PKM30" s="1782"/>
      <c r="PKN30" s="1782"/>
      <c r="PKO30" s="1782"/>
      <c r="PKP30" s="1782"/>
      <c r="PKQ30" s="1782"/>
      <c r="PKR30" s="1782"/>
      <c r="PKS30" s="1781"/>
      <c r="PKT30" s="1782"/>
      <c r="PKU30" s="1782"/>
      <c r="PKV30" s="1782"/>
      <c r="PKW30" s="1782"/>
      <c r="PKX30" s="1782"/>
      <c r="PKY30" s="1782"/>
      <c r="PKZ30" s="1782"/>
      <c r="PLA30" s="1782"/>
      <c r="PLB30" s="1782"/>
      <c r="PLC30" s="1781"/>
      <c r="PLD30" s="1782"/>
      <c r="PLE30" s="1782"/>
      <c r="PLF30" s="1782"/>
      <c r="PLG30" s="1782"/>
      <c r="PLH30" s="1782"/>
      <c r="PLI30" s="1782"/>
      <c r="PLJ30" s="1782"/>
      <c r="PLK30" s="1782"/>
      <c r="PLL30" s="1782"/>
      <c r="PLM30" s="1781"/>
      <c r="PLN30" s="1782"/>
      <c r="PLO30" s="1782"/>
      <c r="PLP30" s="1782"/>
      <c r="PLQ30" s="1782"/>
      <c r="PLR30" s="1782"/>
      <c r="PLS30" s="1782"/>
      <c r="PLT30" s="1782"/>
      <c r="PLU30" s="1782"/>
      <c r="PLV30" s="1782"/>
      <c r="PLW30" s="1781"/>
      <c r="PLX30" s="1782"/>
      <c r="PLY30" s="1782"/>
      <c r="PLZ30" s="1782"/>
      <c r="PMA30" s="1782"/>
      <c r="PMB30" s="1782"/>
      <c r="PMC30" s="1782"/>
      <c r="PMD30" s="1782"/>
      <c r="PME30" s="1782"/>
      <c r="PMF30" s="1782"/>
      <c r="PMG30" s="1781"/>
      <c r="PMH30" s="1782"/>
      <c r="PMI30" s="1782"/>
      <c r="PMJ30" s="1782"/>
      <c r="PMK30" s="1782"/>
      <c r="PML30" s="1782"/>
      <c r="PMM30" s="1782"/>
      <c r="PMN30" s="1782"/>
      <c r="PMO30" s="1782"/>
      <c r="PMP30" s="1782"/>
      <c r="PMQ30" s="1781"/>
      <c r="PMR30" s="1782"/>
      <c r="PMS30" s="1782"/>
      <c r="PMT30" s="1782"/>
      <c r="PMU30" s="1782"/>
      <c r="PMV30" s="1782"/>
      <c r="PMW30" s="1782"/>
      <c r="PMX30" s="1782"/>
      <c r="PMY30" s="1782"/>
      <c r="PMZ30" s="1782"/>
      <c r="PNA30" s="1781"/>
      <c r="PNB30" s="1782"/>
      <c r="PNC30" s="1782"/>
      <c r="PND30" s="1782"/>
      <c r="PNE30" s="1782"/>
      <c r="PNF30" s="1782"/>
      <c r="PNG30" s="1782"/>
      <c r="PNH30" s="1782"/>
      <c r="PNI30" s="1782"/>
      <c r="PNJ30" s="1782"/>
      <c r="PNK30" s="1781"/>
      <c r="PNL30" s="1782"/>
      <c r="PNM30" s="1782"/>
      <c r="PNN30" s="1782"/>
      <c r="PNO30" s="1782"/>
      <c r="PNP30" s="1782"/>
      <c r="PNQ30" s="1782"/>
      <c r="PNR30" s="1782"/>
      <c r="PNS30" s="1782"/>
      <c r="PNT30" s="1782"/>
      <c r="PNU30" s="1781"/>
      <c r="PNV30" s="1782"/>
      <c r="PNW30" s="1782"/>
      <c r="PNX30" s="1782"/>
      <c r="PNY30" s="1782"/>
      <c r="PNZ30" s="1782"/>
      <c r="POA30" s="1782"/>
      <c r="POB30" s="1782"/>
      <c r="POC30" s="1782"/>
      <c r="POD30" s="1782"/>
      <c r="POE30" s="1781"/>
      <c r="POF30" s="1782"/>
      <c r="POG30" s="1782"/>
      <c r="POH30" s="1782"/>
      <c r="POI30" s="1782"/>
      <c r="POJ30" s="1782"/>
      <c r="POK30" s="1782"/>
      <c r="POL30" s="1782"/>
      <c r="POM30" s="1782"/>
      <c r="PON30" s="1782"/>
      <c r="POO30" s="1781"/>
      <c r="POP30" s="1782"/>
      <c r="POQ30" s="1782"/>
      <c r="POR30" s="1782"/>
      <c r="POS30" s="1782"/>
      <c r="POT30" s="1782"/>
      <c r="POU30" s="1782"/>
      <c r="POV30" s="1782"/>
      <c r="POW30" s="1782"/>
      <c r="POX30" s="1782"/>
      <c r="POY30" s="1781"/>
      <c r="POZ30" s="1782"/>
      <c r="PPA30" s="1782"/>
      <c r="PPB30" s="1782"/>
      <c r="PPC30" s="1782"/>
      <c r="PPD30" s="1782"/>
      <c r="PPE30" s="1782"/>
      <c r="PPF30" s="1782"/>
      <c r="PPG30" s="1782"/>
      <c r="PPH30" s="1782"/>
      <c r="PPI30" s="1781"/>
      <c r="PPJ30" s="1782"/>
      <c r="PPK30" s="1782"/>
      <c r="PPL30" s="1782"/>
      <c r="PPM30" s="1782"/>
      <c r="PPN30" s="1782"/>
      <c r="PPO30" s="1782"/>
      <c r="PPP30" s="1782"/>
      <c r="PPQ30" s="1782"/>
      <c r="PPR30" s="1782"/>
      <c r="PPS30" s="1781"/>
      <c r="PPT30" s="1782"/>
      <c r="PPU30" s="1782"/>
      <c r="PPV30" s="1782"/>
      <c r="PPW30" s="1782"/>
      <c r="PPX30" s="1782"/>
      <c r="PPY30" s="1782"/>
      <c r="PPZ30" s="1782"/>
      <c r="PQA30" s="1782"/>
      <c r="PQB30" s="1782"/>
      <c r="PQC30" s="1781"/>
      <c r="PQD30" s="1782"/>
      <c r="PQE30" s="1782"/>
      <c r="PQF30" s="1782"/>
      <c r="PQG30" s="1782"/>
      <c r="PQH30" s="1782"/>
      <c r="PQI30" s="1782"/>
      <c r="PQJ30" s="1782"/>
      <c r="PQK30" s="1782"/>
      <c r="PQL30" s="1782"/>
      <c r="PQM30" s="1781"/>
      <c r="PQN30" s="1782"/>
      <c r="PQO30" s="1782"/>
      <c r="PQP30" s="1782"/>
      <c r="PQQ30" s="1782"/>
      <c r="PQR30" s="1782"/>
      <c r="PQS30" s="1782"/>
      <c r="PQT30" s="1782"/>
      <c r="PQU30" s="1782"/>
      <c r="PQV30" s="1782"/>
      <c r="PQW30" s="1781"/>
      <c r="PQX30" s="1782"/>
      <c r="PQY30" s="1782"/>
      <c r="PQZ30" s="1782"/>
      <c r="PRA30" s="1782"/>
      <c r="PRB30" s="1782"/>
      <c r="PRC30" s="1782"/>
      <c r="PRD30" s="1782"/>
      <c r="PRE30" s="1782"/>
      <c r="PRF30" s="1782"/>
      <c r="PRG30" s="1781"/>
      <c r="PRH30" s="1782"/>
      <c r="PRI30" s="1782"/>
      <c r="PRJ30" s="1782"/>
      <c r="PRK30" s="1782"/>
      <c r="PRL30" s="1782"/>
      <c r="PRM30" s="1782"/>
      <c r="PRN30" s="1782"/>
      <c r="PRO30" s="1782"/>
      <c r="PRP30" s="1782"/>
      <c r="PRQ30" s="1781"/>
      <c r="PRR30" s="1782"/>
      <c r="PRS30" s="1782"/>
      <c r="PRT30" s="1782"/>
      <c r="PRU30" s="1782"/>
      <c r="PRV30" s="1782"/>
      <c r="PRW30" s="1782"/>
      <c r="PRX30" s="1782"/>
      <c r="PRY30" s="1782"/>
      <c r="PRZ30" s="1782"/>
      <c r="PSA30" s="1781"/>
      <c r="PSB30" s="1782"/>
      <c r="PSC30" s="1782"/>
      <c r="PSD30" s="1782"/>
      <c r="PSE30" s="1782"/>
      <c r="PSF30" s="1782"/>
      <c r="PSG30" s="1782"/>
      <c r="PSH30" s="1782"/>
      <c r="PSI30" s="1782"/>
      <c r="PSJ30" s="1782"/>
      <c r="PSK30" s="1781"/>
      <c r="PSL30" s="1782"/>
      <c r="PSM30" s="1782"/>
      <c r="PSN30" s="1782"/>
      <c r="PSO30" s="1782"/>
      <c r="PSP30" s="1782"/>
      <c r="PSQ30" s="1782"/>
      <c r="PSR30" s="1782"/>
      <c r="PSS30" s="1782"/>
      <c r="PST30" s="1782"/>
      <c r="PSU30" s="1781"/>
      <c r="PSV30" s="1782"/>
      <c r="PSW30" s="1782"/>
      <c r="PSX30" s="1782"/>
      <c r="PSY30" s="1782"/>
      <c r="PSZ30" s="1782"/>
      <c r="PTA30" s="1782"/>
      <c r="PTB30" s="1782"/>
      <c r="PTC30" s="1782"/>
      <c r="PTD30" s="1782"/>
      <c r="PTE30" s="1781"/>
      <c r="PTF30" s="1782"/>
      <c r="PTG30" s="1782"/>
      <c r="PTH30" s="1782"/>
      <c r="PTI30" s="1782"/>
      <c r="PTJ30" s="1782"/>
      <c r="PTK30" s="1782"/>
      <c r="PTL30" s="1782"/>
      <c r="PTM30" s="1782"/>
      <c r="PTN30" s="1782"/>
      <c r="PTO30" s="1781"/>
      <c r="PTP30" s="1782"/>
      <c r="PTQ30" s="1782"/>
      <c r="PTR30" s="1782"/>
      <c r="PTS30" s="1782"/>
      <c r="PTT30" s="1782"/>
      <c r="PTU30" s="1782"/>
      <c r="PTV30" s="1782"/>
      <c r="PTW30" s="1782"/>
      <c r="PTX30" s="1782"/>
      <c r="PTY30" s="1781"/>
      <c r="PTZ30" s="1782"/>
      <c r="PUA30" s="1782"/>
      <c r="PUB30" s="1782"/>
      <c r="PUC30" s="1782"/>
      <c r="PUD30" s="1782"/>
      <c r="PUE30" s="1782"/>
      <c r="PUF30" s="1782"/>
      <c r="PUG30" s="1782"/>
      <c r="PUH30" s="1782"/>
      <c r="PUI30" s="1781"/>
      <c r="PUJ30" s="1782"/>
      <c r="PUK30" s="1782"/>
      <c r="PUL30" s="1782"/>
      <c r="PUM30" s="1782"/>
      <c r="PUN30" s="1782"/>
      <c r="PUO30" s="1782"/>
      <c r="PUP30" s="1782"/>
      <c r="PUQ30" s="1782"/>
      <c r="PUR30" s="1782"/>
      <c r="PUS30" s="1781"/>
      <c r="PUT30" s="1782"/>
      <c r="PUU30" s="1782"/>
      <c r="PUV30" s="1782"/>
      <c r="PUW30" s="1782"/>
      <c r="PUX30" s="1782"/>
      <c r="PUY30" s="1782"/>
      <c r="PUZ30" s="1782"/>
      <c r="PVA30" s="1782"/>
      <c r="PVB30" s="1782"/>
      <c r="PVC30" s="1781"/>
      <c r="PVD30" s="1782"/>
      <c r="PVE30" s="1782"/>
      <c r="PVF30" s="1782"/>
      <c r="PVG30" s="1782"/>
      <c r="PVH30" s="1782"/>
      <c r="PVI30" s="1782"/>
      <c r="PVJ30" s="1782"/>
      <c r="PVK30" s="1782"/>
      <c r="PVL30" s="1782"/>
      <c r="PVM30" s="1781"/>
      <c r="PVN30" s="1782"/>
      <c r="PVO30" s="1782"/>
      <c r="PVP30" s="1782"/>
      <c r="PVQ30" s="1782"/>
      <c r="PVR30" s="1782"/>
      <c r="PVS30" s="1782"/>
      <c r="PVT30" s="1782"/>
      <c r="PVU30" s="1782"/>
      <c r="PVV30" s="1782"/>
      <c r="PVW30" s="1781"/>
      <c r="PVX30" s="1782"/>
      <c r="PVY30" s="1782"/>
      <c r="PVZ30" s="1782"/>
      <c r="PWA30" s="1782"/>
      <c r="PWB30" s="1782"/>
      <c r="PWC30" s="1782"/>
      <c r="PWD30" s="1782"/>
      <c r="PWE30" s="1782"/>
      <c r="PWF30" s="1782"/>
      <c r="PWG30" s="1781"/>
      <c r="PWH30" s="1782"/>
      <c r="PWI30" s="1782"/>
      <c r="PWJ30" s="1782"/>
      <c r="PWK30" s="1782"/>
      <c r="PWL30" s="1782"/>
      <c r="PWM30" s="1782"/>
      <c r="PWN30" s="1782"/>
      <c r="PWO30" s="1782"/>
      <c r="PWP30" s="1782"/>
      <c r="PWQ30" s="1781"/>
      <c r="PWR30" s="1782"/>
      <c r="PWS30" s="1782"/>
      <c r="PWT30" s="1782"/>
      <c r="PWU30" s="1782"/>
      <c r="PWV30" s="1782"/>
      <c r="PWW30" s="1782"/>
      <c r="PWX30" s="1782"/>
      <c r="PWY30" s="1782"/>
      <c r="PWZ30" s="1782"/>
      <c r="PXA30" s="1781"/>
      <c r="PXB30" s="1782"/>
      <c r="PXC30" s="1782"/>
      <c r="PXD30" s="1782"/>
      <c r="PXE30" s="1782"/>
      <c r="PXF30" s="1782"/>
      <c r="PXG30" s="1782"/>
      <c r="PXH30" s="1782"/>
      <c r="PXI30" s="1782"/>
      <c r="PXJ30" s="1782"/>
      <c r="PXK30" s="1781"/>
      <c r="PXL30" s="1782"/>
      <c r="PXM30" s="1782"/>
      <c r="PXN30" s="1782"/>
      <c r="PXO30" s="1782"/>
      <c r="PXP30" s="1782"/>
      <c r="PXQ30" s="1782"/>
      <c r="PXR30" s="1782"/>
      <c r="PXS30" s="1782"/>
      <c r="PXT30" s="1782"/>
      <c r="PXU30" s="1781"/>
      <c r="PXV30" s="1782"/>
      <c r="PXW30" s="1782"/>
      <c r="PXX30" s="1782"/>
      <c r="PXY30" s="1782"/>
      <c r="PXZ30" s="1782"/>
      <c r="PYA30" s="1782"/>
      <c r="PYB30" s="1782"/>
      <c r="PYC30" s="1782"/>
      <c r="PYD30" s="1782"/>
      <c r="PYE30" s="1781"/>
      <c r="PYF30" s="1782"/>
      <c r="PYG30" s="1782"/>
      <c r="PYH30" s="1782"/>
      <c r="PYI30" s="1782"/>
      <c r="PYJ30" s="1782"/>
      <c r="PYK30" s="1782"/>
      <c r="PYL30" s="1782"/>
      <c r="PYM30" s="1782"/>
      <c r="PYN30" s="1782"/>
      <c r="PYO30" s="1781"/>
      <c r="PYP30" s="1782"/>
      <c r="PYQ30" s="1782"/>
      <c r="PYR30" s="1782"/>
      <c r="PYS30" s="1782"/>
      <c r="PYT30" s="1782"/>
      <c r="PYU30" s="1782"/>
      <c r="PYV30" s="1782"/>
      <c r="PYW30" s="1782"/>
      <c r="PYX30" s="1782"/>
      <c r="PYY30" s="1781"/>
      <c r="PYZ30" s="1782"/>
      <c r="PZA30" s="1782"/>
      <c r="PZB30" s="1782"/>
      <c r="PZC30" s="1782"/>
      <c r="PZD30" s="1782"/>
      <c r="PZE30" s="1782"/>
      <c r="PZF30" s="1782"/>
      <c r="PZG30" s="1782"/>
      <c r="PZH30" s="1782"/>
      <c r="PZI30" s="1781"/>
      <c r="PZJ30" s="1782"/>
      <c r="PZK30" s="1782"/>
      <c r="PZL30" s="1782"/>
      <c r="PZM30" s="1782"/>
      <c r="PZN30" s="1782"/>
      <c r="PZO30" s="1782"/>
      <c r="PZP30" s="1782"/>
      <c r="PZQ30" s="1782"/>
      <c r="PZR30" s="1782"/>
      <c r="PZS30" s="1781"/>
      <c r="PZT30" s="1782"/>
      <c r="PZU30" s="1782"/>
      <c r="PZV30" s="1782"/>
      <c r="PZW30" s="1782"/>
      <c r="PZX30" s="1782"/>
      <c r="PZY30" s="1782"/>
      <c r="PZZ30" s="1782"/>
      <c r="QAA30" s="1782"/>
      <c r="QAB30" s="1782"/>
      <c r="QAC30" s="1781"/>
      <c r="QAD30" s="1782"/>
      <c r="QAE30" s="1782"/>
      <c r="QAF30" s="1782"/>
      <c r="QAG30" s="1782"/>
      <c r="QAH30" s="1782"/>
      <c r="QAI30" s="1782"/>
      <c r="QAJ30" s="1782"/>
      <c r="QAK30" s="1782"/>
      <c r="QAL30" s="1782"/>
      <c r="QAM30" s="1781"/>
      <c r="QAN30" s="1782"/>
      <c r="QAO30" s="1782"/>
      <c r="QAP30" s="1782"/>
      <c r="QAQ30" s="1782"/>
      <c r="QAR30" s="1782"/>
      <c r="QAS30" s="1782"/>
      <c r="QAT30" s="1782"/>
      <c r="QAU30" s="1782"/>
      <c r="QAV30" s="1782"/>
      <c r="QAW30" s="1781"/>
      <c r="QAX30" s="1782"/>
      <c r="QAY30" s="1782"/>
      <c r="QAZ30" s="1782"/>
      <c r="QBA30" s="1782"/>
      <c r="QBB30" s="1782"/>
      <c r="QBC30" s="1782"/>
      <c r="QBD30" s="1782"/>
      <c r="QBE30" s="1782"/>
      <c r="QBF30" s="1782"/>
      <c r="QBG30" s="1781"/>
      <c r="QBH30" s="1782"/>
      <c r="QBI30" s="1782"/>
      <c r="QBJ30" s="1782"/>
      <c r="QBK30" s="1782"/>
      <c r="QBL30" s="1782"/>
      <c r="QBM30" s="1782"/>
      <c r="QBN30" s="1782"/>
      <c r="QBO30" s="1782"/>
      <c r="QBP30" s="1782"/>
      <c r="QBQ30" s="1781"/>
      <c r="QBR30" s="1782"/>
      <c r="QBS30" s="1782"/>
      <c r="QBT30" s="1782"/>
      <c r="QBU30" s="1782"/>
      <c r="QBV30" s="1782"/>
      <c r="QBW30" s="1782"/>
      <c r="QBX30" s="1782"/>
      <c r="QBY30" s="1782"/>
      <c r="QBZ30" s="1782"/>
      <c r="QCA30" s="1781"/>
      <c r="QCB30" s="1782"/>
      <c r="QCC30" s="1782"/>
      <c r="QCD30" s="1782"/>
      <c r="QCE30" s="1782"/>
      <c r="QCF30" s="1782"/>
      <c r="QCG30" s="1782"/>
      <c r="QCH30" s="1782"/>
      <c r="QCI30" s="1782"/>
      <c r="QCJ30" s="1782"/>
      <c r="QCK30" s="1781"/>
      <c r="QCL30" s="1782"/>
      <c r="QCM30" s="1782"/>
      <c r="QCN30" s="1782"/>
      <c r="QCO30" s="1782"/>
      <c r="QCP30" s="1782"/>
      <c r="QCQ30" s="1782"/>
      <c r="QCR30" s="1782"/>
      <c r="QCS30" s="1782"/>
      <c r="QCT30" s="1782"/>
      <c r="QCU30" s="1781"/>
      <c r="QCV30" s="1782"/>
      <c r="QCW30" s="1782"/>
      <c r="QCX30" s="1782"/>
      <c r="QCY30" s="1782"/>
      <c r="QCZ30" s="1782"/>
      <c r="QDA30" s="1782"/>
      <c r="QDB30" s="1782"/>
      <c r="QDC30" s="1782"/>
      <c r="QDD30" s="1782"/>
      <c r="QDE30" s="1781"/>
      <c r="QDF30" s="1782"/>
      <c r="QDG30" s="1782"/>
      <c r="QDH30" s="1782"/>
      <c r="QDI30" s="1782"/>
      <c r="QDJ30" s="1782"/>
      <c r="QDK30" s="1782"/>
      <c r="QDL30" s="1782"/>
      <c r="QDM30" s="1782"/>
      <c r="QDN30" s="1782"/>
      <c r="QDO30" s="1781"/>
      <c r="QDP30" s="1782"/>
      <c r="QDQ30" s="1782"/>
      <c r="QDR30" s="1782"/>
      <c r="QDS30" s="1782"/>
      <c r="QDT30" s="1782"/>
      <c r="QDU30" s="1782"/>
      <c r="QDV30" s="1782"/>
      <c r="QDW30" s="1782"/>
      <c r="QDX30" s="1782"/>
      <c r="QDY30" s="1781"/>
      <c r="QDZ30" s="1782"/>
      <c r="QEA30" s="1782"/>
      <c r="QEB30" s="1782"/>
      <c r="QEC30" s="1782"/>
      <c r="QED30" s="1782"/>
      <c r="QEE30" s="1782"/>
      <c r="QEF30" s="1782"/>
      <c r="QEG30" s="1782"/>
      <c r="QEH30" s="1782"/>
      <c r="QEI30" s="1781"/>
      <c r="QEJ30" s="1782"/>
      <c r="QEK30" s="1782"/>
      <c r="QEL30" s="1782"/>
      <c r="QEM30" s="1782"/>
      <c r="QEN30" s="1782"/>
      <c r="QEO30" s="1782"/>
      <c r="QEP30" s="1782"/>
      <c r="QEQ30" s="1782"/>
      <c r="QER30" s="1782"/>
      <c r="QES30" s="1781"/>
      <c r="QET30" s="1782"/>
      <c r="QEU30" s="1782"/>
      <c r="QEV30" s="1782"/>
      <c r="QEW30" s="1782"/>
      <c r="QEX30" s="1782"/>
      <c r="QEY30" s="1782"/>
      <c r="QEZ30" s="1782"/>
      <c r="QFA30" s="1782"/>
      <c r="QFB30" s="1782"/>
      <c r="QFC30" s="1781"/>
      <c r="QFD30" s="1782"/>
      <c r="QFE30" s="1782"/>
      <c r="QFF30" s="1782"/>
      <c r="QFG30" s="1782"/>
      <c r="QFH30" s="1782"/>
      <c r="QFI30" s="1782"/>
      <c r="QFJ30" s="1782"/>
      <c r="QFK30" s="1782"/>
      <c r="QFL30" s="1782"/>
      <c r="QFM30" s="1781"/>
      <c r="QFN30" s="1782"/>
      <c r="QFO30" s="1782"/>
      <c r="QFP30" s="1782"/>
      <c r="QFQ30" s="1782"/>
      <c r="QFR30" s="1782"/>
      <c r="QFS30" s="1782"/>
      <c r="QFT30" s="1782"/>
      <c r="QFU30" s="1782"/>
      <c r="QFV30" s="1782"/>
      <c r="QFW30" s="1781"/>
      <c r="QFX30" s="1782"/>
      <c r="QFY30" s="1782"/>
      <c r="QFZ30" s="1782"/>
      <c r="QGA30" s="1782"/>
      <c r="QGB30" s="1782"/>
      <c r="QGC30" s="1782"/>
      <c r="QGD30" s="1782"/>
      <c r="QGE30" s="1782"/>
      <c r="QGF30" s="1782"/>
      <c r="QGG30" s="1781"/>
      <c r="QGH30" s="1782"/>
      <c r="QGI30" s="1782"/>
      <c r="QGJ30" s="1782"/>
      <c r="QGK30" s="1782"/>
      <c r="QGL30" s="1782"/>
      <c r="QGM30" s="1782"/>
      <c r="QGN30" s="1782"/>
      <c r="QGO30" s="1782"/>
      <c r="QGP30" s="1782"/>
      <c r="QGQ30" s="1781"/>
      <c r="QGR30" s="1782"/>
      <c r="QGS30" s="1782"/>
      <c r="QGT30" s="1782"/>
      <c r="QGU30" s="1782"/>
      <c r="QGV30" s="1782"/>
      <c r="QGW30" s="1782"/>
      <c r="QGX30" s="1782"/>
      <c r="QGY30" s="1782"/>
      <c r="QGZ30" s="1782"/>
      <c r="QHA30" s="1781"/>
      <c r="QHB30" s="1782"/>
      <c r="QHC30" s="1782"/>
      <c r="QHD30" s="1782"/>
      <c r="QHE30" s="1782"/>
      <c r="QHF30" s="1782"/>
      <c r="QHG30" s="1782"/>
      <c r="QHH30" s="1782"/>
      <c r="QHI30" s="1782"/>
      <c r="QHJ30" s="1782"/>
      <c r="QHK30" s="1781"/>
      <c r="QHL30" s="1782"/>
      <c r="QHM30" s="1782"/>
      <c r="QHN30" s="1782"/>
      <c r="QHO30" s="1782"/>
      <c r="QHP30" s="1782"/>
      <c r="QHQ30" s="1782"/>
      <c r="QHR30" s="1782"/>
      <c r="QHS30" s="1782"/>
      <c r="QHT30" s="1782"/>
      <c r="QHU30" s="1781"/>
      <c r="QHV30" s="1782"/>
      <c r="QHW30" s="1782"/>
      <c r="QHX30" s="1782"/>
      <c r="QHY30" s="1782"/>
      <c r="QHZ30" s="1782"/>
      <c r="QIA30" s="1782"/>
      <c r="QIB30" s="1782"/>
      <c r="QIC30" s="1782"/>
      <c r="QID30" s="1782"/>
      <c r="QIE30" s="1781"/>
      <c r="QIF30" s="1782"/>
      <c r="QIG30" s="1782"/>
      <c r="QIH30" s="1782"/>
      <c r="QII30" s="1782"/>
      <c r="QIJ30" s="1782"/>
      <c r="QIK30" s="1782"/>
      <c r="QIL30" s="1782"/>
      <c r="QIM30" s="1782"/>
      <c r="QIN30" s="1782"/>
      <c r="QIO30" s="1781"/>
      <c r="QIP30" s="1782"/>
      <c r="QIQ30" s="1782"/>
      <c r="QIR30" s="1782"/>
      <c r="QIS30" s="1782"/>
      <c r="QIT30" s="1782"/>
      <c r="QIU30" s="1782"/>
      <c r="QIV30" s="1782"/>
      <c r="QIW30" s="1782"/>
      <c r="QIX30" s="1782"/>
      <c r="QIY30" s="1781"/>
      <c r="QIZ30" s="1782"/>
      <c r="QJA30" s="1782"/>
      <c r="QJB30" s="1782"/>
      <c r="QJC30" s="1782"/>
      <c r="QJD30" s="1782"/>
      <c r="QJE30" s="1782"/>
      <c r="QJF30" s="1782"/>
      <c r="QJG30" s="1782"/>
      <c r="QJH30" s="1782"/>
      <c r="QJI30" s="1781"/>
      <c r="QJJ30" s="1782"/>
      <c r="QJK30" s="1782"/>
      <c r="QJL30" s="1782"/>
      <c r="QJM30" s="1782"/>
      <c r="QJN30" s="1782"/>
      <c r="QJO30" s="1782"/>
      <c r="QJP30" s="1782"/>
      <c r="QJQ30" s="1782"/>
      <c r="QJR30" s="1782"/>
      <c r="QJS30" s="1781"/>
      <c r="QJT30" s="1782"/>
      <c r="QJU30" s="1782"/>
      <c r="QJV30" s="1782"/>
      <c r="QJW30" s="1782"/>
      <c r="QJX30" s="1782"/>
      <c r="QJY30" s="1782"/>
      <c r="QJZ30" s="1782"/>
      <c r="QKA30" s="1782"/>
      <c r="QKB30" s="1782"/>
      <c r="QKC30" s="1781"/>
      <c r="QKD30" s="1782"/>
      <c r="QKE30" s="1782"/>
      <c r="QKF30" s="1782"/>
      <c r="QKG30" s="1782"/>
      <c r="QKH30" s="1782"/>
      <c r="QKI30" s="1782"/>
      <c r="QKJ30" s="1782"/>
      <c r="QKK30" s="1782"/>
      <c r="QKL30" s="1782"/>
      <c r="QKM30" s="1781"/>
      <c r="QKN30" s="1782"/>
      <c r="QKO30" s="1782"/>
      <c r="QKP30" s="1782"/>
      <c r="QKQ30" s="1782"/>
      <c r="QKR30" s="1782"/>
      <c r="QKS30" s="1782"/>
      <c r="QKT30" s="1782"/>
      <c r="QKU30" s="1782"/>
      <c r="QKV30" s="1782"/>
      <c r="QKW30" s="1781"/>
      <c r="QKX30" s="1782"/>
      <c r="QKY30" s="1782"/>
      <c r="QKZ30" s="1782"/>
      <c r="QLA30" s="1782"/>
      <c r="QLB30" s="1782"/>
      <c r="QLC30" s="1782"/>
      <c r="QLD30" s="1782"/>
      <c r="QLE30" s="1782"/>
      <c r="QLF30" s="1782"/>
      <c r="QLG30" s="1781"/>
      <c r="QLH30" s="1782"/>
      <c r="QLI30" s="1782"/>
      <c r="QLJ30" s="1782"/>
      <c r="QLK30" s="1782"/>
      <c r="QLL30" s="1782"/>
      <c r="QLM30" s="1782"/>
      <c r="QLN30" s="1782"/>
      <c r="QLO30" s="1782"/>
      <c r="QLP30" s="1782"/>
      <c r="QLQ30" s="1781"/>
      <c r="QLR30" s="1782"/>
      <c r="QLS30" s="1782"/>
      <c r="QLT30" s="1782"/>
      <c r="QLU30" s="1782"/>
      <c r="QLV30" s="1782"/>
      <c r="QLW30" s="1782"/>
      <c r="QLX30" s="1782"/>
      <c r="QLY30" s="1782"/>
      <c r="QLZ30" s="1782"/>
      <c r="QMA30" s="1781"/>
      <c r="QMB30" s="1782"/>
      <c r="QMC30" s="1782"/>
      <c r="QMD30" s="1782"/>
      <c r="QME30" s="1782"/>
      <c r="QMF30" s="1782"/>
      <c r="QMG30" s="1782"/>
      <c r="QMH30" s="1782"/>
      <c r="QMI30" s="1782"/>
      <c r="QMJ30" s="1782"/>
      <c r="QMK30" s="1781"/>
      <c r="QML30" s="1782"/>
      <c r="QMM30" s="1782"/>
      <c r="QMN30" s="1782"/>
      <c r="QMO30" s="1782"/>
      <c r="QMP30" s="1782"/>
      <c r="QMQ30" s="1782"/>
      <c r="QMR30" s="1782"/>
      <c r="QMS30" s="1782"/>
      <c r="QMT30" s="1782"/>
      <c r="QMU30" s="1781"/>
      <c r="QMV30" s="1782"/>
      <c r="QMW30" s="1782"/>
      <c r="QMX30" s="1782"/>
      <c r="QMY30" s="1782"/>
      <c r="QMZ30" s="1782"/>
      <c r="QNA30" s="1782"/>
      <c r="QNB30" s="1782"/>
      <c r="QNC30" s="1782"/>
      <c r="QND30" s="1782"/>
      <c r="QNE30" s="1781"/>
      <c r="QNF30" s="1782"/>
      <c r="QNG30" s="1782"/>
      <c r="QNH30" s="1782"/>
      <c r="QNI30" s="1782"/>
      <c r="QNJ30" s="1782"/>
      <c r="QNK30" s="1782"/>
      <c r="QNL30" s="1782"/>
      <c r="QNM30" s="1782"/>
      <c r="QNN30" s="1782"/>
      <c r="QNO30" s="1781"/>
      <c r="QNP30" s="1782"/>
      <c r="QNQ30" s="1782"/>
      <c r="QNR30" s="1782"/>
      <c r="QNS30" s="1782"/>
      <c r="QNT30" s="1782"/>
      <c r="QNU30" s="1782"/>
      <c r="QNV30" s="1782"/>
      <c r="QNW30" s="1782"/>
      <c r="QNX30" s="1782"/>
      <c r="QNY30" s="1781"/>
      <c r="QNZ30" s="1782"/>
      <c r="QOA30" s="1782"/>
      <c r="QOB30" s="1782"/>
      <c r="QOC30" s="1782"/>
      <c r="QOD30" s="1782"/>
      <c r="QOE30" s="1782"/>
      <c r="QOF30" s="1782"/>
      <c r="QOG30" s="1782"/>
      <c r="QOH30" s="1782"/>
      <c r="QOI30" s="1781"/>
      <c r="QOJ30" s="1782"/>
      <c r="QOK30" s="1782"/>
      <c r="QOL30" s="1782"/>
      <c r="QOM30" s="1782"/>
      <c r="QON30" s="1782"/>
      <c r="QOO30" s="1782"/>
      <c r="QOP30" s="1782"/>
      <c r="QOQ30" s="1782"/>
      <c r="QOR30" s="1782"/>
      <c r="QOS30" s="1781"/>
      <c r="QOT30" s="1782"/>
      <c r="QOU30" s="1782"/>
      <c r="QOV30" s="1782"/>
      <c r="QOW30" s="1782"/>
      <c r="QOX30" s="1782"/>
      <c r="QOY30" s="1782"/>
      <c r="QOZ30" s="1782"/>
      <c r="QPA30" s="1782"/>
      <c r="QPB30" s="1782"/>
      <c r="QPC30" s="1781"/>
      <c r="QPD30" s="1782"/>
      <c r="QPE30" s="1782"/>
      <c r="QPF30" s="1782"/>
      <c r="QPG30" s="1782"/>
      <c r="QPH30" s="1782"/>
      <c r="QPI30" s="1782"/>
      <c r="QPJ30" s="1782"/>
      <c r="QPK30" s="1782"/>
      <c r="QPL30" s="1782"/>
      <c r="QPM30" s="1781"/>
      <c r="QPN30" s="1782"/>
      <c r="QPO30" s="1782"/>
      <c r="QPP30" s="1782"/>
      <c r="QPQ30" s="1782"/>
      <c r="QPR30" s="1782"/>
      <c r="QPS30" s="1782"/>
      <c r="QPT30" s="1782"/>
      <c r="QPU30" s="1782"/>
      <c r="QPV30" s="1782"/>
      <c r="QPW30" s="1781"/>
      <c r="QPX30" s="1782"/>
      <c r="QPY30" s="1782"/>
      <c r="QPZ30" s="1782"/>
      <c r="QQA30" s="1782"/>
      <c r="QQB30" s="1782"/>
      <c r="QQC30" s="1782"/>
      <c r="QQD30" s="1782"/>
      <c r="QQE30" s="1782"/>
      <c r="QQF30" s="1782"/>
      <c r="QQG30" s="1781"/>
      <c r="QQH30" s="1782"/>
      <c r="QQI30" s="1782"/>
      <c r="QQJ30" s="1782"/>
      <c r="QQK30" s="1782"/>
      <c r="QQL30" s="1782"/>
      <c r="QQM30" s="1782"/>
      <c r="QQN30" s="1782"/>
      <c r="QQO30" s="1782"/>
      <c r="QQP30" s="1782"/>
      <c r="QQQ30" s="1781"/>
      <c r="QQR30" s="1782"/>
      <c r="QQS30" s="1782"/>
      <c r="QQT30" s="1782"/>
      <c r="QQU30" s="1782"/>
      <c r="QQV30" s="1782"/>
      <c r="QQW30" s="1782"/>
      <c r="QQX30" s="1782"/>
      <c r="QQY30" s="1782"/>
      <c r="QQZ30" s="1782"/>
      <c r="QRA30" s="1781"/>
      <c r="QRB30" s="1782"/>
      <c r="QRC30" s="1782"/>
      <c r="QRD30" s="1782"/>
      <c r="QRE30" s="1782"/>
      <c r="QRF30" s="1782"/>
      <c r="QRG30" s="1782"/>
      <c r="QRH30" s="1782"/>
      <c r="QRI30" s="1782"/>
      <c r="QRJ30" s="1782"/>
      <c r="QRK30" s="1781"/>
      <c r="QRL30" s="1782"/>
      <c r="QRM30" s="1782"/>
      <c r="QRN30" s="1782"/>
      <c r="QRO30" s="1782"/>
      <c r="QRP30" s="1782"/>
      <c r="QRQ30" s="1782"/>
      <c r="QRR30" s="1782"/>
      <c r="QRS30" s="1782"/>
      <c r="QRT30" s="1782"/>
      <c r="QRU30" s="1781"/>
      <c r="QRV30" s="1782"/>
      <c r="QRW30" s="1782"/>
      <c r="QRX30" s="1782"/>
      <c r="QRY30" s="1782"/>
      <c r="QRZ30" s="1782"/>
      <c r="QSA30" s="1782"/>
      <c r="QSB30" s="1782"/>
      <c r="QSC30" s="1782"/>
      <c r="QSD30" s="1782"/>
      <c r="QSE30" s="1781"/>
      <c r="QSF30" s="1782"/>
      <c r="QSG30" s="1782"/>
      <c r="QSH30" s="1782"/>
      <c r="QSI30" s="1782"/>
      <c r="QSJ30" s="1782"/>
      <c r="QSK30" s="1782"/>
      <c r="QSL30" s="1782"/>
      <c r="QSM30" s="1782"/>
      <c r="QSN30" s="1782"/>
      <c r="QSO30" s="1781"/>
      <c r="QSP30" s="1782"/>
      <c r="QSQ30" s="1782"/>
      <c r="QSR30" s="1782"/>
      <c r="QSS30" s="1782"/>
      <c r="QST30" s="1782"/>
      <c r="QSU30" s="1782"/>
      <c r="QSV30" s="1782"/>
      <c r="QSW30" s="1782"/>
      <c r="QSX30" s="1782"/>
      <c r="QSY30" s="1781"/>
      <c r="QSZ30" s="1782"/>
      <c r="QTA30" s="1782"/>
      <c r="QTB30" s="1782"/>
      <c r="QTC30" s="1782"/>
      <c r="QTD30" s="1782"/>
      <c r="QTE30" s="1782"/>
      <c r="QTF30" s="1782"/>
      <c r="QTG30" s="1782"/>
      <c r="QTH30" s="1782"/>
      <c r="QTI30" s="1781"/>
      <c r="QTJ30" s="1782"/>
      <c r="QTK30" s="1782"/>
      <c r="QTL30" s="1782"/>
      <c r="QTM30" s="1782"/>
      <c r="QTN30" s="1782"/>
      <c r="QTO30" s="1782"/>
      <c r="QTP30" s="1782"/>
      <c r="QTQ30" s="1782"/>
      <c r="QTR30" s="1782"/>
      <c r="QTS30" s="1781"/>
      <c r="QTT30" s="1782"/>
      <c r="QTU30" s="1782"/>
      <c r="QTV30" s="1782"/>
      <c r="QTW30" s="1782"/>
      <c r="QTX30" s="1782"/>
      <c r="QTY30" s="1782"/>
      <c r="QTZ30" s="1782"/>
      <c r="QUA30" s="1782"/>
      <c r="QUB30" s="1782"/>
      <c r="QUC30" s="1781"/>
      <c r="QUD30" s="1782"/>
      <c r="QUE30" s="1782"/>
      <c r="QUF30" s="1782"/>
      <c r="QUG30" s="1782"/>
      <c r="QUH30" s="1782"/>
      <c r="QUI30" s="1782"/>
      <c r="QUJ30" s="1782"/>
      <c r="QUK30" s="1782"/>
      <c r="QUL30" s="1782"/>
      <c r="QUM30" s="1781"/>
      <c r="QUN30" s="1782"/>
      <c r="QUO30" s="1782"/>
      <c r="QUP30" s="1782"/>
      <c r="QUQ30" s="1782"/>
      <c r="QUR30" s="1782"/>
      <c r="QUS30" s="1782"/>
      <c r="QUT30" s="1782"/>
      <c r="QUU30" s="1782"/>
      <c r="QUV30" s="1782"/>
      <c r="QUW30" s="1781"/>
      <c r="QUX30" s="1782"/>
      <c r="QUY30" s="1782"/>
      <c r="QUZ30" s="1782"/>
      <c r="QVA30" s="1782"/>
      <c r="QVB30" s="1782"/>
      <c r="QVC30" s="1782"/>
      <c r="QVD30" s="1782"/>
      <c r="QVE30" s="1782"/>
      <c r="QVF30" s="1782"/>
      <c r="QVG30" s="1781"/>
      <c r="QVH30" s="1782"/>
      <c r="QVI30" s="1782"/>
      <c r="QVJ30" s="1782"/>
      <c r="QVK30" s="1782"/>
      <c r="QVL30" s="1782"/>
      <c r="QVM30" s="1782"/>
      <c r="QVN30" s="1782"/>
      <c r="QVO30" s="1782"/>
      <c r="QVP30" s="1782"/>
      <c r="QVQ30" s="1781"/>
      <c r="QVR30" s="1782"/>
      <c r="QVS30" s="1782"/>
      <c r="QVT30" s="1782"/>
      <c r="QVU30" s="1782"/>
      <c r="QVV30" s="1782"/>
      <c r="QVW30" s="1782"/>
      <c r="QVX30" s="1782"/>
      <c r="QVY30" s="1782"/>
      <c r="QVZ30" s="1782"/>
      <c r="QWA30" s="1781"/>
      <c r="QWB30" s="1782"/>
      <c r="QWC30" s="1782"/>
      <c r="QWD30" s="1782"/>
      <c r="QWE30" s="1782"/>
      <c r="QWF30" s="1782"/>
      <c r="QWG30" s="1782"/>
      <c r="QWH30" s="1782"/>
      <c r="QWI30" s="1782"/>
      <c r="QWJ30" s="1782"/>
      <c r="QWK30" s="1781"/>
      <c r="QWL30" s="1782"/>
      <c r="QWM30" s="1782"/>
      <c r="QWN30" s="1782"/>
      <c r="QWO30" s="1782"/>
      <c r="QWP30" s="1782"/>
      <c r="QWQ30" s="1782"/>
      <c r="QWR30" s="1782"/>
      <c r="QWS30" s="1782"/>
      <c r="QWT30" s="1782"/>
      <c r="QWU30" s="1781"/>
      <c r="QWV30" s="1782"/>
      <c r="QWW30" s="1782"/>
      <c r="QWX30" s="1782"/>
      <c r="QWY30" s="1782"/>
      <c r="QWZ30" s="1782"/>
      <c r="QXA30" s="1782"/>
      <c r="QXB30" s="1782"/>
      <c r="QXC30" s="1782"/>
      <c r="QXD30" s="1782"/>
      <c r="QXE30" s="1781"/>
      <c r="QXF30" s="1782"/>
      <c r="QXG30" s="1782"/>
      <c r="QXH30" s="1782"/>
      <c r="QXI30" s="1782"/>
      <c r="QXJ30" s="1782"/>
      <c r="QXK30" s="1782"/>
      <c r="QXL30" s="1782"/>
      <c r="QXM30" s="1782"/>
      <c r="QXN30" s="1782"/>
      <c r="QXO30" s="1781"/>
      <c r="QXP30" s="1782"/>
      <c r="QXQ30" s="1782"/>
      <c r="QXR30" s="1782"/>
      <c r="QXS30" s="1782"/>
      <c r="QXT30" s="1782"/>
      <c r="QXU30" s="1782"/>
      <c r="QXV30" s="1782"/>
      <c r="QXW30" s="1782"/>
      <c r="QXX30" s="1782"/>
      <c r="QXY30" s="1781"/>
      <c r="QXZ30" s="1782"/>
      <c r="QYA30" s="1782"/>
      <c r="QYB30" s="1782"/>
      <c r="QYC30" s="1782"/>
      <c r="QYD30" s="1782"/>
      <c r="QYE30" s="1782"/>
      <c r="QYF30" s="1782"/>
      <c r="QYG30" s="1782"/>
      <c r="QYH30" s="1782"/>
      <c r="QYI30" s="1781"/>
      <c r="QYJ30" s="1782"/>
      <c r="QYK30" s="1782"/>
      <c r="QYL30" s="1782"/>
      <c r="QYM30" s="1782"/>
      <c r="QYN30" s="1782"/>
      <c r="QYO30" s="1782"/>
      <c r="QYP30" s="1782"/>
      <c r="QYQ30" s="1782"/>
      <c r="QYR30" s="1782"/>
      <c r="QYS30" s="1781"/>
      <c r="QYT30" s="1782"/>
      <c r="QYU30" s="1782"/>
      <c r="QYV30" s="1782"/>
      <c r="QYW30" s="1782"/>
      <c r="QYX30" s="1782"/>
      <c r="QYY30" s="1782"/>
      <c r="QYZ30" s="1782"/>
      <c r="QZA30" s="1782"/>
      <c r="QZB30" s="1782"/>
      <c r="QZC30" s="1781"/>
      <c r="QZD30" s="1782"/>
      <c r="QZE30" s="1782"/>
      <c r="QZF30" s="1782"/>
      <c r="QZG30" s="1782"/>
      <c r="QZH30" s="1782"/>
      <c r="QZI30" s="1782"/>
      <c r="QZJ30" s="1782"/>
      <c r="QZK30" s="1782"/>
      <c r="QZL30" s="1782"/>
      <c r="QZM30" s="1781"/>
      <c r="QZN30" s="1782"/>
      <c r="QZO30" s="1782"/>
      <c r="QZP30" s="1782"/>
      <c r="QZQ30" s="1782"/>
      <c r="QZR30" s="1782"/>
      <c r="QZS30" s="1782"/>
      <c r="QZT30" s="1782"/>
      <c r="QZU30" s="1782"/>
      <c r="QZV30" s="1782"/>
      <c r="QZW30" s="1781"/>
      <c r="QZX30" s="1782"/>
      <c r="QZY30" s="1782"/>
      <c r="QZZ30" s="1782"/>
      <c r="RAA30" s="1782"/>
      <c r="RAB30" s="1782"/>
      <c r="RAC30" s="1782"/>
      <c r="RAD30" s="1782"/>
      <c r="RAE30" s="1782"/>
      <c r="RAF30" s="1782"/>
      <c r="RAG30" s="1781"/>
      <c r="RAH30" s="1782"/>
      <c r="RAI30" s="1782"/>
      <c r="RAJ30" s="1782"/>
      <c r="RAK30" s="1782"/>
      <c r="RAL30" s="1782"/>
      <c r="RAM30" s="1782"/>
      <c r="RAN30" s="1782"/>
      <c r="RAO30" s="1782"/>
      <c r="RAP30" s="1782"/>
      <c r="RAQ30" s="1781"/>
      <c r="RAR30" s="1782"/>
      <c r="RAS30" s="1782"/>
      <c r="RAT30" s="1782"/>
      <c r="RAU30" s="1782"/>
      <c r="RAV30" s="1782"/>
      <c r="RAW30" s="1782"/>
      <c r="RAX30" s="1782"/>
      <c r="RAY30" s="1782"/>
      <c r="RAZ30" s="1782"/>
      <c r="RBA30" s="1781"/>
      <c r="RBB30" s="1782"/>
      <c r="RBC30" s="1782"/>
      <c r="RBD30" s="1782"/>
      <c r="RBE30" s="1782"/>
      <c r="RBF30" s="1782"/>
      <c r="RBG30" s="1782"/>
      <c r="RBH30" s="1782"/>
      <c r="RBI30" s="1782"/>
      <c r="RBJ30" s="1782"/>
      <c r="RBK30" s="1781"/>
      <c r="RBL30" s="1782"/>
      <c r="RBM30" s="1782"/>
      <c r="RBN30" s="1782"/>
      <c r="RBO30" s="1782"/>
      <c r="RBP30" s="1782"/>
      <c r="RBQ30" s="1782"/>
      <c r="RBR30" s="1782"/>
      <c r="RBS30" s="1782"/>
      <c r="RBT30" s="1782"/>
      <c r="RBU30" s="1781"/>
      <c r="RBV30" s="1782"/>
      <c r="RBW30" s="1782"/>
      <c r="RBX30" s="1782"/>
      <c r="RBY30" s="1782"/>
      <c r="RBZ30" s="1782"/>
      <c r="RCA30" s="1782"/>
      <c r="RCB30" s="1782"/>
      <c r="RCC30" s="1782"/>
      <c r="RCD30" s="1782"/>
      <c r="RCE30" s="1781"/>
      <c r="RCF30" s="1782"/>
      <c r="RCG30" s="1782"/>
      <c r="RCH30" s="1782"/>
      <c r="RCI30" s="1782"/>
      <c r="RCJ30" s="1782"/>
      <c r="RCK30" s="1782"/>
      <c r="RCL30" s="1782"/>
      <c r="RCM30" s="1782"/>
      <c r="RCN30" s="1782"/>
      <c r="RCO30" s="1781"/>
      <c r="RCP30" s="1782"/>
      <c r="RCQ30" s="1782"/>
      <c r="RCR30" s="1782"/>
      <c r="RCS30" s="1782"/>
      <c r="RCT30" s="1782"/>
      <c r="RCU30" s="1782"/>
      <c r="RCV30" s="1782"/>
      <c r="RCW30" s="1782"/>
      <c r="RCX30" s="1782"/>
      <c r="RCY30" s="1781"/>
      <c r="RCZ30" s="1782"/>
      <c r="RDA30" s="1782"/>
      <c r="RDB30" s="1782"/>
      <c r="RDC30" s="1782"/>
      <c r="RDD30" s="1782"/>
      <c r="RDE30" s="1782"/>
      <c r="RDF30" s="1782"/>
      <c r="RDG30" s="1782"/>
      <c r="RDH30" s="1782"/>
      <c r="RDI30" s="1781"/>
      <c r="RDJ30" s="1782"/>
      <c r="RDK30" s="1782"/>
      <c r="RDL30" s="1782"/>
      <c r="RDM30" s="1782"/>
      <c r="RDN30" s="1782"/>
      <c r="RDO30" s="1782"/>
      <c r="RDP30" s="1782"/>
      <c r="RDQ30" s="1782"/>
      <c r="RDR30" s="1782"/>
      <c r="RDS30" s="1781"/>
      <c r="RDT30" s="1782"/>
      <c r="RDU30" s="1782"/>
      <c r="RDV30" s="1782"/>
      <c r="RDW30" s="1782"/>
      <c r="RDX30" s="1782"/>
      <c r="RDY30" s="1782"/>
      <c r="RDZ30" s="1782"/>
      <c r="REA30" s="1782"/>
      <c r="REB30" s="1782"/>
      <c r="REC30" s="1781"/>
      <c r="RED30" s="1782"/>
      <c r="REE30" s="1782"/>
      <c r="REF30" s="1782"/>
      <c r="REG30" s="1782"/>
      <c r="REH30" s="1782"/>
      <c r="REI30" s="1782"/>
      <c r="REJ30" s="1782"/>
      <c r="REK30" s="1782"/>
      <c r="REL30" s="1782"/>
      <c r="REM30" s="1781"/>
      <c r="REN30" s="1782"/>
      <c r="REO30" s="1782"/>
      <c r="REP30" s="1782"/>
      <c r="REQ30" s="1782"/>
      <c r="RER30" s="1782"/>
      <c r="RES30" s="1782"/>
      <c r="RET30" s="1782"/>
      <c r="REU30" s="1782"/>
      <c r="REV30" s="1782"/>
      <c r="REW30" s="1781"/>
      <c r="REX30" s="1782"/>
      <c r="REY30" s="1782"/>
      <c r="REZ30" s="1782"/>
      <c r="RFA30" s="1782"/>
      <c r="RFB30" s="1782"/>
      <c r="RFC30" s="1782"/>
      <c r="RFD30" s="1782"/>
      <c r="RFE30" s="1782"/>
      <c r="RFF30" s="1782"/>
      <c r="RFG30" s="1781"/>
      <c r="RFH30" s="1782"/>
      <c r="RFI30" s="1782"/>
      <c r="RFJ30" s="1782"/>
      <c r="RFK30" s="1782"/>
      <c r="RFL30" s="1782"/>
      <c r="RFM30" s="1782"/>
      <c r="RFN30" s="1782"/>
      <c r="RFO30" s="1782"/>
      <c r="RFP30" s="1782"/>
      <c r="RFQ30" s="1781"/>
      <c r="RFR30" s="1782"/>
      <c r="RFS30" s="1782"/>
      <c r="RFT30" s="1782"/>
      <c r="RFU30" s="1782"/>
      <c r="RFV30" s="1782"/>
      <c r="RFW30" s="1782"/>
      <c r="RFX30" s="1782"/>
      <c r="RFY30" s="1782"/>
      <c r="RFZ30" s="1782"/>
      <c r="RGA30" s="1781"/>
      <c r="RGB30" s="1782"/>
      <c r="RGC30" s="1782"/>
      <c r="RGD30" s="1782"/>
      <c r="RGE30" s="1782"/>
      <c r="RGF30" s="1782"/>
      <c r="RGG30" s="1782"/>
      <c r="RGH30" s="1782"/>
      <c r="RGI30" s="1782"/>
      <c r="RGJ30" s="1782"/>
      <c r="RGK30" s="1781"/>
      <c r="RGL30" s="1782"/>
      <c r="RGM30" s="1782"/>
      <c r="RGN30" s="1782"/>
      <c r="RGO30" s="1782"/>
      <c r="RGP30" s="1782"/>
      <c r="RGQ30" s="1782"/>
      <c r="RGR30" s="1782"/>
      <c r="RGS30" s="1782"/>
      <c r="RGT30" s="1782"/>
      <c r="RGU30" s="1781"/>
      <c r="RGV30" s="1782"/>
      <c r="RGW30" s="1782"/>
      <c r="RGX30" s="1782"/>
      <c r="RGY30" s="1782"/>
      <c r="RGZ30" s="1782"/>
      <c r="RHA30" s="1782"/>
      <c r="RHB30" s="1782"/>
      <c r="RHC30" s="1782"/>
      <c r="RHD30" s="1782"/>
      <c r="RHE30" s="1781"/>
      <c r="RHF30" s="1782"/>
      <c r="RHG30" s="1782"/>
      <c r="RHH30" s="1782"/>
      <c r="RHI30" s="1782"/>
      <c r="RHJ30" s="1782"/>
      <c r="RHK30" s="1782"/>
      <c r="RHL30" s="1782"/>
      <c r="RHM30" s="1782"/>
      <c r="RHN30" s="1782"/>
      <c r="RHO30" s="1781"/>
      <c r="RHP30" s="1782"/>
      <c r="RHQ30" s="1782"/>
      <c r="RHR30" s="1782"/>
      <c r="RHS30" s="1782"/>
      <c r="RHT30" s="1782"/>
      <c r="RHU30" s="1782"/>
      <c r="RHV30" s="1782"/>
      <c r="RHW30" s="1782"/>
      <c r="RHX30" s="1782"/>
      <c r="RHY30" s="1781"/>
      <c r="RHZ30" s="1782"/>
      <c r="RIA30" s="1782"/>
      <c r="RIB30" s="1782"/>
      <c r="RIC30" s="1782"/>
      <c r="RID30" s="1782"/>
      <c r="RIE30" s="1782"/>
      <c r="RIF30" s="1782"/>
      <c r="RIG30" s="1782"/>
      <c r="RIH30" s="1782"/>
      <c r="RII30" s="1781"/>
      <c r="RIJ30" s="1782"/>
      <c r="RIK30" s="1782"/>
      <c r="RIL30" s="1782"/>
      <c r="RIM30" s="1782"/>
      <c r="RIN30" s="1782"/>
      <c r="RIO30" s="1782"/>
      <c r="RIP30" s="1782"/>
      <c r="RIQ30" s="1782"/>
      <c r="RIR30" s="1782"/>
      <c r="RIS30" s="1781"/>
      <c r="RIT30" s="1782"/>
      <c r="RIU30" s="1782"/>
      <c r="RIV30" s="1782"/>
      <c r="RIW30" s="1782"/>
      <c r="RIX30" s="1782"/>
      <c r="RIY30" s="1782"/>
      <c r="RIZ30" s="1782"/>
      <c r="RJA30" s="1782"/>
      <c r="RJB30" s="1782"/>
      <c r="RJC30" s="1781"/>
      <c r="RJD30" s="1782"/>
      <c r="RJE30" s="1782"/>
      <c r="RJF30" s="1782"/>
      <c r="RJG30" s="1782"/>
      <c r="RJH30" s="1782"/>
      <c r="RJI30" s="1782"/>
      <c r="RJJ30" s="1782"/>
      <c r="RJK30" s="1782"/>
      <c r="RJL30" s="1782"/>
      <c r="RJM30" s="1781"/>
      <c r="RJN30" s="1782"/>
      <c r="RJO30" s="1782"/>
      <c r="RJP30" s="1782"/>
      <c r="RJQ30" s="1782"/>
      <c r="RJR30" s="1782"/>
      <c r="RJS30" s="1782"/>
      <c r="RJT30" s="1782"/>
      <c r="RJU30" s="1782"/>
      <c r="RJV30" s="1782"/>
      <c r="RJW30" s="1781"/>
      <c r="RJX30" s="1782"/>
      <c r="RJY30" s="1782"/>
      <c r="RJZ30" s="1782"/>
      <c r="RKA30" s="1782"/>
      <c r="RKB30" s="1782"/>
      <c r="RKC30" s="1782"/>
      <c r="RKD30" s="1782"/>
      <c r="RKE30" s="1782"/>
      <c r="RKF30" s="1782"/>
      <c r="RKG30" s="1781"/>
      <c r="RKH30" s="1782"/>
      <c r="RKI30" s="1782"/>
      <c r="RKJ30" s="1782"/>
      <c r="RKK30" s="1782"/>
      <c r="RKL30" s="1782"/>
      <c r="RKM30" s="1782"/>
      <c r="RKN30" s="1782"/>
      <c r="RKO30" s="1782"/>
      <c r="RKP30" s="1782"/>
      <c r="RKQ30" s="1781"/>
      <c r="RKR30" s="1782"/>
      <c r="RKS30" s="1782"/>
      <c r="RKT30" s="1782"/>
      <c r="RKU30" s="1782"/>
      <c r="RKV30" s="1782"/>
      <c r="RKW30" s="1782"/>
      <c r="RKX30" s="1782"/>
      <c r="RKY30" s="1782"/>
      <c r="RKZ30" s="1782"/>
      <c r="RLA30" s="1781"/>
      <c r="RLB30" s="1782"/>
      <c r="RLC30" s="1782"/>
      <c r="RLD30" s="1782"/>
      <c r="RLE30" s="1782"/>
      <c r="RLF30" s="1782"/>
      <c r="RLG30" s="1782"/>
      <c r="RLH30" s="1782"/>
      <c r="RLI30" s="1782"/>
      <c r="RLJ30" s="1782"/>
      <c r="RLK30" s="1781"/>
      <c r="RLL30" s="1782"/>
      <c r="RLM30" s="1782"/>
      <c r="RLN30" s="1782"/>
      <c r="RLO30" s="1782"/>
      <c r="RLP30" s="1782"/>
      <c r="RLQ30" s="1782"/>
      <c r="RLR30" s="1782"/>
      <c r="RLS30" s="1782"/>
      <c r="RLT30" s="1782"/>
      <c r="RLU30" s="1781"/>
      <c r="RLV30" s="1782"/>
      <c r="RLW30" s="1782"/>
      <c r="RLX30" s="1782"/>
      <c r="RLY30" s="1782"/>
      <c r="RLZ30" s="1782"/>
      <c r="RMA30" s="1782"/>
      <c r="RMB30" s="1782"/>
      <c r="RMC30" s="1782"/>
      <c r="RMD30" s="1782"/>
      <c r="RME30" s="1781"/>
      <c r="RMF30" s="1782"/>
      <c r="RMG30" s="1782"/>
      <c r="RMH30" s="1782"/>
      <c r="RMI30" s="1782"/>
      <c r="RMJ30" s="1782"/>
      <c r="RMK30" s="1782"/>
      <c r="RML30" s="1782"/>
      <c r="RMM30" s="1782"/>
      <c r="RMN30" s="1782"/>
      <c r="RMO30" s="1781"/>
      <c r="RMP30" s="1782"/>
      <c r="RMQ30" s="1782"/>
      <c r="RMR30" s="1782"/>
      <c r="RMS30" s="1782"/>
      <c r="RMT30" s="1782"/>
      <c r="RMU30" s="1782"/>
      <c r="RMV30" s="1782"/>
      <c r="RMW30" s="1782"/>
      <c r="RMX30" s="1782"/>
      <c r="RMY30" s="1781"/>
      <c r="RMZ30" s="1782"/>
      <c r="RNA30" s="1782"/>
      <c r="RNB30" s="1782"/>
      <c r="RNC30" s="1782"/>
      <c r="RND30" s="1782"/>
      <c r="RNE30" s="1782"/>
      <c r="RNF30" s="1782"/>
      <c r="RNG30" s="1782"/>
      <c r="RNH30" s="1782"/>
      <c r="RNI30" s="1781"/>
      <c r="RNJ30" s="1782"/>
      <c r="RNK30" s="1782"/>
      <c r="RNL30" s="1782"/>
      <c r="RNM30" s="1782"/>
      <c r="RNN30" s="1782"/>
      <c r="RNO30" s="1782"/>
      <c r="RNP30" s="1782"/>
      <c r="RNQ30" s="1782"/>
      <c r="RNR30" s="1782"/>
      <c r="RNS30" s="1781"/>
      <c r="RNT30" s="1782"/>
      <c r="RNU30" s="1782"/>
      <c r="RNV30" s="1782"/>
      <c r="RNW30" s="1782"/>
      <c r="RNX30" s="1782"/>
      <c r="RNY30" s="1782"/>
      <c r="RNZ30" s="1782"/>
      <c r="ROA30" s="1782"/>
      <c r="ROB30" s="1782"/>
      <c r="ROC30" s="1781"/>
      <c r="ROD30" s="1782"/>
      <c r="ROE30" s="1782"/>
      <c r="ROF30" s="1782"/>
      <c r="ROG30" s="1782"/>
      <c r="ROH30" s="1782"/>
      <c r="ROI30" s="1782"/>
      <c r="ROJ30" s="1782"/>
      <c r="ROK30" s="1782"/>
      <c r="ROL30" s="1782"/>
      <c r="ROM30" s="1781"/>
      <c r="RON30" s="1782"/>
      <c r="ROO30" s="1782"/>
      <c r="ROP30" s="1782"/>
      <c r="ROQ30" s="1782"/>
      <c r="ROR30" s="1782"/>
      <c r="ROS30" s="1782"/>
      <c r="ROT30" s="1782"/>
      <c r="ROU30" s="1782"/>
      <c r="ROV30" s="1782"/>
      <c r="ROW30" s="1781"/>
      <c r="ROX30" s="1782"/>
      <c r="ROY30" s="1782"/>
      <c r="ROZ30" s="1782"/>
      <c r="RPA30" s="1782"/>
      <c r="RPB30" s="1782"/>
      <c r="RPC30" s="1782"/>
      <c r="RPD30" s="1782"/>
      <c r="RPE30" s="1782"/>
      <c r="RPF30" s="1782"/>
      <c r="RPG30" s="1781"/>
      <c r="RPH30" s="1782"/>
      <c r="RPI30" s="1782"/>
      <c r="RPJ30" s="1782"/>
      <c r="RPK30" s="1782"/>
      <c r="RPL30" s="1782"/>
      <c r="RPM30" s="1782"/>
      <c r="RPN30" s="1782"/>
      <c r="RPO30" s="1782"/>
      <c r="RPP30" s="1782"/>
      <c r="RPQ30" s="1781"/>
      <c r="RPR30" s="1782"/>
      <c r="RPS30" s="1782"/>
      <c r="RPT30" s="1782"/>
      <c r="RPU30" s="1782"/>
      <c r="RPV30" s="1782"/>
      <c r="RPW30" s="1782"/>
      <c r="RPX30" s="1782"/>
      <c r="RPY30" s="1782"/>
      <c r="RPZ30" s="1782"/>
      <c r="RQA30" s="1781"/>
      <c r="RQB30" s="1782"/>
      <c r="RQC30" s="1782"/>
      <c r="RQD30" s="1782"/>
      <c r="RQE30" s="1782"/>
      <c r="RQF30" s="1782"/>
      <c r="RQG30" s="1782"/>
      <c r="RQH30" s="1782"/>
      <c r="RQI30" s="1782"/>
      <c r="RQJ30" s="1782"/>
      <c r="RQK30" s="1781"/>
      <c r="RQL30" s="1782"/>
      <c r="RQM30" s="1782"/>
      <c r="RQN30" s="1782"/>
      <c r="RQO30" s="1782"/>
      <c r="RQP30" s="1782"/>
      <c r="RQQ30" s="1782"/>
      <c r="RQR30" s="1782"/>
      <c r="RQS30" s="1782"/>
      <c r="RQT30" s="1782"/>
      <c r="RQU30" s="1781"/>
      <c r="RQV30" s="1782"/>
      <c r="RQW30" s="1782"/>
      <c r="RQX30" s="1782"/>
      <c r="RQY30" s="1782"/>
      <c r="RQZ30" s="1782"/>
      <c r="RRA30" s="1782"/>
      <c r="RRB30" s="1782"/>
      <c r="RRC30" s="1782"/>
      <c r="RRD30" s="1782"/>
      <c r="RRE30" s="1781"/>
      <c r="RRF30" s="1782"/>
      <c r="RRG30" s="1782"/>
      <c r="RRH30" s="1782"/>
      <c r="RRI30" s="1782"/>
      <c r="RRJ30" s="1782"/>
      <c r="RRK30" s="1782"/>
      <c r="RRL30" s="1782"/>
      <c r="RRM30" s="1782"/>
      <c r="RRN30" s="1782"/>
      <c r="RRO30" s="1781"/>
      <c r="RRP30" s="1782"/>
      <c r="RRQ30" s="1782"/>
      <c r="RRR30" s="1782"/>
      <c r="RRS30" s="1782"/>
      <c r="RRT30" s="1782"/>
      <c r="RRU30" s="1782"/>
      <c r="RRV30" s="1782"/>
      <c r="RRW30" s="1782"/>
      <c r="RRX30" s="1782"/>
      <c r="RRY30" s="1781"/>
      <c r="RRZ30" s="1782"/>
      <c r="RSA30" s="1782"/>
      <c r="RSB30" s="1782"/>
      <c r="RSC30" s="1782"/>
      <c r="RSD30" s="1782"/>
      <c r="RSE30" s="1782"/>
      <c r="RSF30" s="1782"/>
      <c r="RSG30" s="1782"/>
      <c r="RSH30" s="1782"/>
      <c r="RSI30" s="1781"/>
      <c r="RSJ30" s="1782"/>
      <c r="RSK30" s="1782"/>
      <c r="RSL30" s="1782"/>
      <c r="RSM30" s="1782"/>
      <c r="RSN30" s="1782"/>
      <c r="RSO30" s="1782"/>
      <c r="RSP30" s="1782"/>
      <c r="RSQ30" s="1782"/>
      <c r="RSR30" s="1782"/>
      <c r="RSS30" s="1781"/>
      <c r="RST30" s="1782"/>
      <c r="RSU30" s="1782"/>
      <c r="RSV30" s="1782"/>
      <c r="RSW30" s="1782"/>
      <c r="RSX30" s="1782"/>
      <c r="RSY30" s="1782"/>
      <c r="RSZ30" s="1782"/>
      <c r="RTA30" s="1782"/>
      <c r="RTB30" s="1782"/>
      <c r="RTC30" s="1781"/>
      <c r="RTD30" s="1782"/>
      <c r="RTE30" s="1782"/>
      <c r="RTF30" s="1782"/>
      <c r="RTG30" s="1782"/>
      <c r="RTH30" s="1782"/>
      <c r="RTI30" s="1782"/>
      <c r="RTJ30" s="1782"/>
      <c r="RTK30" s="1782"/>
      <c r="RTL30" s="1782"/>
      <c r="RTM30" s="1781"/>
      <c r="RTN30" s="1782"/>
      <c r="RTO30" s="1782"/>
      <c r="RTP30" s="1782"/>
      <c r="RTQ30" s="1782"/>
      <c r="RTR30" s="1782"/>
      <c r="RTS30" s="1782"/>
      <c r="RTT30" s="1782"/>
      <c r="RTU30" s="1782"/>
      <c r="RTV30" s="1782"/>
      <c r="RTW30" s="1781"/>
      <c r="RTX30" s="1782"/>
      <c r="RTY30" s="1782"/>
      <c r="RTZ30" s="1782"/>
      <c r="RUA30" s="1782"/>
      <c r="RUB30" s="1782"/>
      <c r="RUC30" s="1782"/>
      <c r="RUD30" s="1782"/>
      <c r="RUE30" s="1782"/>
      <c r="RUF30" s="1782"/>
      <c r="RUG30" s="1781"/>
      <c r="RUH30" s="1782"/>
      <c r="RUI30" s="1782"/>
      <c r="RUJ30" s="1782"/>
      <c r="RUK30" s="1782"/>
      <c r="RUL30" s="1782"/>
      <c r="RUM30" s="1782"/>
      <c r="RUN30" s="1782"/>
      <c r="RUO30" s="1782"/>
      <c r="RUP30" s="1782"/>
      <c r="RUQ30" s="1781"/>
      <c r="RUR30" s="1782"/>
      <c r="RUS30" s="1782"/>
      <c r="RUT30" s="1782"/>
      <c r="RUU30" s="1782"/>
      <c r="RUV30" s="1782"/>
      <c r="RUW30" s="1782"/>
      <c r="RUX30" s="1782"/>
      <c r="RUY30" s="1782"/>
      <c r="RUZ30" s="1782"/>
      <c r="RVA30" s="1781"/>
      <c r="RVB30" s="1782"/>
      <c r="RVC30" s="1782"/>
      <c r="RVD30" s="1782"/>
      <c r="RVE30" s="1782"/>
      <c r="RVF30" s="1782"/>
      <c r="RVG30" s="1782"/>
      <c r="RVH30" s="1782"/>
      <c r="RVI30" s="1782"/>
      <c r="RVJ30" s="1782"/>
      <c r="RVK30" s="1781"/>
      <c r="RVL30" s="1782"/>
      <c r="RVM30" s="1782"/>
      <c r="RVN30" s="1782"/>
      <c r="RVO30" s="1782"/>
      <c r="RVP30" s="1782"/>
      <c r="RVQ30" s="1782"/>
      <c r="RVR30" s="1782"/>
      <c r="RVS30" s="1782"/>
      <c r="RVT30" s="1782"/>
      <c r="RVU30" s="1781"/>
      <c r="RVV30" s="1782"/>
      <c r="RVW30" s="1782"/>
      <c r="RVX30" s="1782"/>
      <c r="RVY30" s="1782"/>
      <c r="RVZ30" s="1782"/>
      <c r="RWA30" s="1782"/>
      <c r="RWB30" s="1782"/>
      <c r="RWC30" s="1782"/>
      <c r="RWD30" s="1782"/>
      <c r="RWE30" s="1781"/>
      <c r="RWF30" s="1782"/>
      <c r="RWG30" s="1782"/>
      <c r="RWH30" s="1782"/>
      <c r="RWI30" s="1782"/>
      <c r="RWJ30" s="1782"/>
      <c r="RWK30" s="1782"/>
      <c r="RWL30" s="1782"/>
      <c r="RWM30" s="1782"/>
      <c r="RWN30" s="1782"/>
      <c r="RWO30" s="1781"/>
      <c r="RWP30" s="1782"/>
      <c r="RWQ30" s="1782"/>
      <c r="RWR30" s="1782"/>
      <c r="RWS30" s="1782"/>
      <c r="RWT30" s="1782"/>
      <c r="RWU30" s="1782"/>
      <c r="RWV30" s="1782"/>
      <c r="RWW30" s="1782"/>
      <c r="RWX30" s="1782"/>
      <c r="RWY30" s="1781"/>
      <c r="RWZ30" s="1782"/>
      <c r="RXA30" s="1782"/>
      <c r="RXB30" s="1782"/>
      <c r="RXC30" s="1782"/>
      <c r="RXD30" s="1782"/>
      <c r="RXE30" s="1782"/>
      <c r="RXF30" s="1782"/>
      <c r="RXG30" s="1782"/>
      <c r="RXH30" s="1782"/>
      <c r="RXI30" s="1781"/>
      <c r="RXJ30" s="1782"/>
      <c r="RXK30" s="1782"/>
      <c r="RXL30" s="1782"/>
      <c r="RXM30" s="1782"/>
      <c r="RXN30" s="1782"/>
      <c r="RXO30" s="1782"/>
      <c r="RXP30" s="1782"/>
      <c r="RXQ30" s="1782"/>
      <c r="RXR30" s="1782"/>
      <c r="RXS30" s="1781"/>
      <c r="RXT30" s="1782"/>
      <c r="RXU30" s="1782"/>
      <c r="RXV30" s="1782"/>
      <c r="RXW30" s="1782"/>
      <c r="RXX30" s="1782"/>
      <c r="RXY30" s="1782"/>
      <c r="RXZ30" s="1782"/>
      <c r="RYA30" s="1782"/>
      <c r="RYB30" s="1782"/>
      <c r="RYC30" s="1781"/>
      <c r="RYD30" s="1782"/>
      <c r="RYE30" s="1782"/>
      <c r="RYF30" s="1782"/>
      <c r="RYG30" s="1782"/>
      <c r="RYH30" s="1782"/>
      <c r="RYI30" s="1782"/>
      <c r="RYJ30" s="1782"/>
      <c r="RYK30" s="1782"/>
      <c r="RYL30" s="1782"/>
      <c r="RYM30" s="1781"/>
      <c r="RYN30" s="1782"/>
      <c r="RYO30" s="1782"/>
      <c r="RYP30" s="1782"/>
      <c r="RYQ30" s="1782"/>
      <c r="RYR30" s="1782"/>
      <c r="RYS30" s="1782"/>
      <c r="RYT30" s="1782"/>
      <c r="RYU30" s="1782"/>
      <c r="RYV30" s="1782"/>
      <c r="RYW30" s="1781"/>
      <c r="RYX30" s="1782"/>
      <c r="RYY30" s="1782"/>
      <c r="RYZ30" s="1782"/>
      <c r="RZA30" s="1782"/>
      <c r="RZB30" s="1782"/>
      <c r="RZC30" s="1782"/>
      <c r="RZD30" s="1782"/>
      <c r="RZE30" s="1782"/>
      <c r="RZF30" s="1782"/>
      <c r="RZG30" s="1781"/>
      <c r="RZH30" s="1782"/>
      <c r="RZI30" s="1782"/>
      <c r="RZJ30" s="1782"/>
      <c r="RZK30" s="1782"/>
      <c r="RZL30" s="1782"/>
      <c r="RZM30" s="1782"/>
      <c r="RZN30" s="1782"/>
      <c r="RZO30" s="1782"/>
      <c r="RZP30" s="1782"/>
      <c r="RZQ30" s="1781"/>
      <c r="RZR30" s="1782"/>
      <c r="RZS30" s="1782"/>
      <c r="RZT30" s="1782"/>
      <c r="RZU30" s="1782"/>
      <c r="RZV30" s="1782"/>
      <c r="RZW30" s="1782"/>
      <c r="RZX30" s="1782"/>
      <c r="RZY30" s="1782"/>
      <c r="RZZ30" s="1782"/>
      <c r="SAA30" s="1781"/>
      <c r="SAB30" s="1782"/>
      <c r="SAC30" s="1782"/>
      <c r="SAD30" s="1782"/>
      <c r="SAE30" s="1782"/>
      <c r="SAF30" s="1782"/>
      <c r="SAG30" s="1782"/>
      <c r="SAH30" s="1782"/>
      <c r="SAI30" s="1782"/>
      <c r="SAJ30" s="1782"/>
      <c r="SAK30" s="1781"/>
      <c r="SAL30" s="1782"/>
      <c r="SAM30" s="1782"/>
      <c r="SAN30" s="1782"/>
      <c r="SAO30" s="1782"/>
      <c r="SAP30" s="1782"/>
      <c r="SAQ30" s="1782"/>
      <c r="SAR30" s="1782"/>
      <c r="SAS30" s="1782"/>
      <c r="SAT30" s="1782"/>
      <c r="SAU30" s="1781"/>
      <c r="SAV30" s="1782"/>
      <c r="SAW30" s="1782"/>
      <c r="SAX30" s="1782"/>
      <c r="SAY30" s="1782"/>
      <c r="SAZ30" s="1782"/>
      <c r="SBA30" s="1782"/>
      <c r="SBB30" s="1782"/>
      <c r="SBC30" s="1782"/>
      <c r="SBD30" s="1782"/>
      <c r="SBE30" s="1781"/>
      <c r="SBF30" s="1782"/>
      <c r="SBG30" s="1782"/>
      <c r="SBH30" s="1782"/>
      <c r="SBI30" s="1782"/>
      <c r="SBJ30" s="1782"/>
      <c r="SBK30" s="1782"/>
      <c r="SBL30" s="1782"/>
      <c r="SBM30" s="1782"/>
      <c r="SBN30" s="1782"/>
      <c r="SBO30" s="1781"/>
      <c r="SBP30" s="1782"/>
      <c r="SBQ30" s="1782"/>
      <c r="SBR30" s="1782"/>
      <c r="SBS30" s="1782"/>
      <c r="SBT30" s="1782"/>
      <c r="SBU30" s="1782"/>
      <c r="SBV30" s="1782"/>
      <c r="SBW30" s="1782"/>
      <c r="SBX30" s="1782"/>
      <c r="SBY30" s="1781"/>
      <c r="SBZ30" s="1782"/>
      <c r="SCA30" s="1782"/>
      <c r="SCB30" s="1782"/>
      <c r="SCC30" s="1782"/>
      <c r="SCD30" s="1782"/>
      <c r="SCE30" s="1782"/>
      <c r="SCF30" s="1782"/>
      <c r="SCG30" s="1782"/>
      <c r="SCH30" s="1782"/>
      <c r="SCI30" s="1781"/>
      <c r="SCJ30" s="1782"/>
      <c r="SCK30" s="1782"/>
      <c r="SCL30" s="1782"/>
      <c r="SCM30" s="1782"/>
      <c r="SCN30" s="1782"/>
      <c r="SCO30" s="1782"/>
      <c r="SCP30" s="1782"/>
      <c r="SCQ30" s="1782"/>
      <c r="SCR30" s="1782"/>
      <c r="SCS30" s="1781"/>
      <c r="SCT30" s="1782"/>
      <c r="SCU30" s="1782"/>
      <c r="SCV30" s="1782"/>
      <c r="SCW30" s="1782"/>
      <c r="SCX30" s="1782"/>
      <c r="SCY30" s="1782"/>
      <c r="SCZ30" s="1782"/>
      <c r="SDA30" s="1782"/>
      <c r="SDB30" s="1782"/>
      <c r="SDC30" s="1781"/>
      <c r="SDD30" s="1782"/>
      <c r="SDE30" s="1782"/>
      <c r="SDF30" s="1782"/>
      <c r="SDG30" s="1782"/>
      <c r="SDH30" s="1782"/>
      <c r="SDI30" s="1782"/>
      <c r="SDJ30" s="1782"/>
      <c r="SDK30" s="1782"/>
      <c r="SDL30" s="1782"/>
      <c r="SDM30" s="1781"/>
      <c r="SDN30" s="1782"/>
      <c r="SDO30" s="1782"/>
      <c r="SDP30" s="1782"/>
      <c r="SDQ30" s="1782"/>
      <c r="SDR30" s="1782"/>
      <c r="SDS30" s="1782"/>
      <c r="SDT30" s="1782"/>
      <c r="SDU30" s="1782"/>
      <c r="SDV30" s="1782"/>
      <c r="SDW30" s="1781"/>
      <c r="SDX30" s="1782"/>
      <c r="SDY30" s="1782"/>
      <c r="SDZ30" s="1782"/>
      <c r="SEA30" s="1782"/>
      <c r="SEB30" s="1782"/>
      <c r="SEC30" s="1782"/>
      <c r="SED30" s="1782"/>
      <c r="SEE30" s="1782"/>
      <c r="SEF30" s="1782"/>
      <c r="SEG30" s="1781"/>
      <c r="SEH30" s="1782"/>
      <c r="SEI30" s="1782"/>
      <c r="SEJ30" s="1782"/>
      <c r="SEK30" s="1782"/>
      <c r="SEL30" s="1782"/>
      <c r="SEM30" s="1782"/>
      <c r="SEN30" s="1782"/>
      <c r="SEO30" s="1782"/>
      <c r="SEP30" s="1782"/>
      <c r="SEQ30" s="1781"/>
      <c r="SER30" s="1782"/>
      <c r="SES30" s="1782"/>
      <c r="SET30" s="1782"/>
      <c r="SEU30" s="1782"/>
      <c r="SEV30" s="1782"/>
      <c r="SEW30" s="1782"/>
      <c r="SEX30" s="1782"/>
      <c r="SEY30" s="1782"/>
      <c r="SEZ30" s="1782"/>
      <c r="SFA30" s="1781"/>
      <c r="SFB30" s="1782"/>
      <c r="SFC30" s="1782"/>
      <c r="SFD30" s="1782"/>
      <c r="SFE30" s="1782"/>
      <c r="SFF30" s="1782"/>
      <c r="SFG30" s="1782"/>
      <c r="SFH30" s="1782"/>
      <c r="SFI30" s="1782"/>
      <c r="SFJ30" s="1782"/>
      <c r="SFK30" s="1781"/>
      <c r="SFL30" s="1782"/>
      <c r="SFM30" s="1782"/>
      <c r="SFN30" s="1782"/>
      <c r="SFO30" s="1782"/>
      <c r="SFP30" s="1782"/>
      <c r="SFQ30" s="1782"/>
      <c r="SFR30" s="1782"/>
      <c r="SFS30" s="1782"/>
      <c r="SFT30" s="1782"/>
      <c r="SFU30" s="1781"/>
      <c r="SFV30" s="1782"/>
      <c r="SFW30" s="1782"/>
      <c r="SFX30" s="1782"/>
      <c r="SFY30" s="1782"/>
      <c r="SFZ30" s="1782"/>
      <c r="SGA30" s="1782"/>
      <c r="SGB30" s="1782"/>
      <c r="SGC30" s="1782"/>
      <c r="SGD30" s="1782"/>
      <c r="SGE30" s="1781"/>
      <c r="SGF30" s="1782"/>
      <c r="SGG30" s="1782"/>
      <c r="SGH30" s="1782"/>
      <c r="SGI30" s="1782"/>
      <c r="SGJ30" s="1782"/>
      <c r="SGK30" s="1782"/>
      <c r="SGL30" s="1782"/>
      <c r="SGM30" s="1782"/>
      <c r="SGN30" s="1782"/>
      <c r="SGO30" s="1781"/>
      <c r="SGP30" s="1782"/>
      <c r="SGQ30" s="1782"/>
      <c r="SGR30" s="1782"/>
      <c r="SGS30" s="1782"/>
      <c r="SGT30" s="1782"/>
      <c r="SGU30" s="1782"/>
      <c r="SGV30" s="1782"/>
      <c r="SGW30" s="1782"/>
      <c r="SGX30" s="1782"/>
      <c r="SGY30" s="1781"/>
      <c r="SGZ30" s="1782"/>
      <c r="SHA30" s="1782"/>
      <c r="SHB30" s="1782"/>
      <c r="SHC30" s="1782"/>
      <c r="SHD30" s="1782"/>
      <c r="SHE30" s="1782"/>
      <c r="SHF30" s="1782"/>
      <c r="SHG30" s="1782"/>
      <c r="SHH30" s="1782"/>
      <c r="SHI30" s="1781"/>
      <c r="SHJ30" s="1782"/>
      <c r="SHK30" s="1782"/>
      <c r="SHL30" s="1782"/>
      <c r="SHM30" s="1782"/>
      <c r="SHN30" s="1782"/>
      <c r="SHO30" s="1782"/>
      <c r="SHP30" s="1782"/>
      <c r="SHQ30" s="1782"/>
      <c r="SHR30" s="1782"/>
      <c r="SHS30" s="1781"/>
      <c r="SHT30" s="1782"/>
      <c r="SHU30" s="1782"/>
      <c r="SHV30" s="1782"/>
      <c r="SHW30" s="1782"/>
      <c r="SHX30" s="1782"/>
      <c r="SHY30" s="1782"/>
      <c r="SHZ30" s="1782"/>
      <c r="SIA30" s="1782"/>
      <c r="SIB30" s="1782"/>
      <c r="SIC30" s="1781"/>
      <c r="SID30" s="1782"/>
      <c r="SIE30" s="1782"/>
      <c r="SIF30" s="1782"/>
      <c r="SIG30" s="1782"/>
      <c r="SIH30" s="1782"/>
      <c r="SII30" s="1782"/>
      <c r="SIJ30" s="1782"/>
      <c r="SIK30" s="1782"/>
      <c r="SIL30" s="1782"/>
      <c r="SIM30" s="1781"/>
      <c r="SIN30" s="1782"/>
      <c r="SIO30" s="1782"/>
      <c r="SIP30" s="1782"/>
      <c r="SIQ30" s="1782"/>
      <c r="SIR30" s="1782"/>
      <c r="SIS30" s="1782"/>
      <c r="SIT30" s="1782"/>
      <c r="SIU30" s="1782"/>
      <c r="SIV30" s="1782"/>
      <c r="SIW30" s="1781"/>
      <c r="SIX30" s="1782"/>
      <c r="SIY30" s="1782"/>
      <c r="SIZ30" s="1782"/>
      <c r="SJA30" s="1782"/>
      <c r="SJB30" s="1782"/>
      <c r="SJC30" s="1782"/>
      <c r="SJD30" s="1782"/>
      <c r="SJE30" s="1782"/>
      <c r="SJF30" s="1782"/>
      <c r="SJG30" s="1781"/>
      <c r="SJH30" s="1782"/>
      <c r="SJI30" s="1782"/>
      <c r="SJJ30" s="1782"/>
      <c r="SJK30" s="1782"/>
      <c r="SJL30" s="1782"/>
      <c r="SJM30" s="1782"/>
      <c r="SJN30" s="1782"/>
      <c r="SJO30" s="1782"/>
      <c r="SJP30" s="1782"/>
      <c r="SJQ30" s="1781"/>
      <c r="SJR30" s="1782"/>
      <c r="SJS30" s="1782"/>
      <c r="SJT30" s="1782"/>
      <c r="SJU30" s="1782"/>
      <c r="SJV30" s="1782"/>
      <c r="SJW30" s="1782"/>
      <c r="SJX30" s="1782"/>
      <c r="SJY30" s="1782"/>
      <c r="SJZ30" s="1782"/>
      <c r="SKA30" s="1781"/>
      <c r="SKB30" s="1782"/>
      <c r="SKC30" s="1782"/>
      <c r="SKD30" s="1782"/>
      <c r="SKE30" s="1782"/>
      <c r="SKF30" s="1782"/>
      <c r="SKG30" s="1782"/>
      <c r="SKH30" s="1782"/>
      <c r="SKI30" s="1782"/>
      <c r="SKJ30" s="1782"/>
      <c r="SKK30" s="1781"/>
      <c r="SKL30" s="1782"/>
      <c r="SKM30" s="1782"/>
      <c r="SKN30" s="1782"/>
      <c r="SKO30" s="1782"/>
      <c r="SKP30" s="1782"/>
      <c r="SKQ30" s="1782"/>
      <c r="SKR30" s="1782"/>
      <c r="SKS30" s="1782"/>
      <c r="SKT30" s="1782"/>
      <c r="SKU30" s="1781"/>
      <c r="SKV30" s="1782"/>
      <c r="SKW30" s="1782"/>
      <c r="SKX30" s="1782"/>
      <c r="SKY30" s="1782"/>
      <c r="SKZ30" s="1782"/>
      <c r="SLA30" s="1782"/>
      <c r="SLB30" s="1782"/>
      <c r="SLC30" s="1782"/>
      <c r="SLD30" s="1782"/>
      <c r="SLE30" s="1781"/>
      <c r="SLF30" s="1782"/>
      <c r="SLG30" s="1782"/>
      <c r="SLH30" s="1782"/>
      <c r="SLI30" s="1782"/>
      <c r="SLJ30" s="1782"/>
      <c r="SLK30" s="1782"/>
      <c r="SLL30" s="1782"/>
      <c r="SLM30" s="1782"/>
      <c r="SLN30" s="1782"/>
      <c r="SLO30" s="1781"/>
      <c r="SLP30" s="1782"/>
      <c r="SLQ30" s="1782"/>
      <c r="SLR30" s="1782"/>
      <c r="SLS30" s="1782"/>
      <c r="SLT30" s="1782"/>
      <c r="SLU30" s="1782"/>
      <c r="SLV30" s="1782"/>
      <c r="SLW30" s="1782"/>
      <c r="SLX30" s="1782"/>
      <c r="SLY30" s="1781"/>
      <c r="SLZ30" s="1782"/>
      <c r="SMA30" s="1782"/>
      <c r="SMB30" s="1782"/>
      <c r="SMC30" s="1782"/>
      <c r="SMD30" s="1782"/>
      <c r="SME30" s="1782"/>
      <c r="SMF30" s="1782"/>
      <c r="SMG30" s="1782"/>
      <c r="SMH30" s="1782"/>
      <c r="SMI30" s="1781"/>
      <c r="SMJ30" s="1782"/>
      <c r="SMK30" s="1782"/>
      <c r="SML30" s="1782"/>
      <c r="SMM30" s="1782"/>
      <c r="SMN30" s="1782"/>
      <c r="SMO30" s="1782"/>
      <c r="SMP30" s="1782"/>
      <c r="SMQ30" s="1782"/>
      <c r="SMR30" s="1782"/>
      <c r="SMS30" s="1781"/>
      <c r="SMT30" s="1782"/>
      <c r="SMU30" s="1782"/>
      <c r="SMV30" s="1782"/>
      <c r="SMW30" s="1782"/>
      <c r="SMX30" s="1782"/>
      <c r="SMY30" s="1782"/>
      <c r="SMZ30" s="1782"/>
      <c r="SNA30" s="1782"/>
      <c r="SNB30" s="1782"/>
      <c r="SNC30" s="1781"/>
      <c r="SND30" s="1782"/>
      <c r="SNE30" s="1782"/>
      <c r="SNF30" s="1782"/>
      <c r="SNG30" s="1782"/>
      <c r="SNH30" s="1782"/>
      <c r="SNI30" s="1782"/>
      <c r="SNJ30" s="1782"/>
      <c r="SNK30" s="1782"/>
      <c r="SNL30" s="1782"/>
      <c r="SNM30" s="1781"/>
      <c r="SNN30" s="1782"/>
      <c r="SNO30" s="1782"/>
      <c r="SNP30" s="1782"/>
      <c r="SNQ30" s="1782"/>
      <c r="SNR30" s="1782"/>
      <c r="SNS30" s="1782"/>
      <c r="SNT30" s="1782"/>
      <c r="SNU30" s="1782"/>
      <c r="SNV30" s="1782"/>
      <c r="SNW30" s="1781"/>
      <c r="SNX30" s="1782"/>
      <c r="SNY30" s="1782"/>
      <c r="SNZ30" s="1782"/>
      <c r="SOA30" s="1782"/>
      <c r="SOB30" s="1782"/>
      <c r="SOC30" s="1782"/>
      <c r="SOD30" s="1782"/>
      <c r="SOE30" s="1782"/>
      <c r="SOF30" s="1782"/>
      <c r="SOG30" s="1781"/>
      <c r="SOH30" s="1782"/>
      <c r="SOI30" s="1782"/>
      <c r="SOJ30" s="1782"/>
      <c r="SOK30" s="1782"/>
      <c r="SOL30" s="1782"/>
      <c r="SOM30" s="1782"/>
      <c r="SON30" s="1782"/>
      <c r="SOO30" s="1782"/>
      <c r="SOP30" s="1782"/>
      <c r="SOQ30" s="1781"/>
      <c r="SOR30" s="1782"/>
      <c r="SOS30" s="1782"/>
      <c r="SOT30" s="1782"/>
      <c r="SOU30" s="1782"/>
      <c r="SOV30" s="1782"/>
      <c r="SOW30" s="1782"/>
      <c r="SOX30" s="1782"/>
      <c r="SOY30" s="1782"/>
      <c r="SOZ30" s="1782"/>
      <c r="SPA30" s="1781"/>
      <c r="SPB30" s="1782"/>
      <c r="SPC30" s="1782"/>
      <c r="SPD30" s="1782"/>
      <c r="SPE30" s="1782"/>
      <c r="SPF30" s="1782"/>
      <c r="SPG30" s="1782"/>
      <c r="SPH30" s="1782"/>
      <c r="SPI30" s="1782"/>
      <c r="SPJ30" s="1782"/>
      <c r="SPK30" s="1781"/>
      <c r="SPL30" s="1782"/>
      <c r="SPM30" s="1782"/>
      <c r="SPN30" s="1782"/>
      <c r="SPO30" s="1782"/>
      <c r="SPP30" s="1782"/>
      <c r="SPQ30" s="1782"/>
      <c r="SPR30" s="1782"/>
      <c r="SPS30" s="1782"/>
      <c r="SPT30" s="1782"/>
      <c r="SPU30" s="1781"/>
      <c r="SPV30" s="1782"/>
      <c r="SPW30" s="1782"/>
      <c r="SPX30" s="1782"/>
      <c r="SPY30" s="1782"/>
      <c r="SPZ30" s="1782"/>
      <c r="SQA30" s="1782"/>
      <c r="SQB30" s="1782"/>
      <c r="SQC30" s="1782"/>
      <c r="SQD30" s="1782"/>
      <c r="SQE30" s="1781"/>
      <c r="SQF30" s="1782"/>
      <c r="SQG30" s="1782"/>
      <c r="SQH30" s="1782"/>
      <c r="SQI30" s="1782"/>
      <c r="SQJ30" s="1782"/>
      <c r="SQK30" s="1782"/>
      <c r="SQL30" s="1782"/>
      <c r="SQM30" s="1782"/>
      <c r="SQN30" s="1782"/>
      <c r="SQO30" s="1781"/>
      <c r="SQP30" s="1782"/>
      <c r="SQQ30" s="1782"/>
      <c r="SQR30" s="1782"/>
      <c r="SQS30" s="1782"/>
      <c r="SQT30" s="1782"/>
      <c r="SQU30" s="1782"/>
      <c r="SQV30" s="1782"/>
      <c r="SQW30" s="1782"/>
      <c r="SQX30" s="1782"/>
      <c r="SQY30" s="1781"/>
      <c r="SQZ30" s="1782"/>
      <c r="SRA30" s="1782"/>
      <c r="SRB30" s="1782"/>
      <c r="SRC30" s="1782"/>
      <c r="SRD30" s="1782"/>
      <c r="SRE30" s="1782"/>
      <c r="SRF30" s="1782"/>
      <c r="SRG30" s="1782"/>
      <c r="SRH30" s="1782"/>
      <c r="SRI30" s="1781"/>
      <c r="SRJ30" s="1782"/>
      <c r="SRK30" s="1782"/>
      <c r="SRL30" s="1782"/>
      <c r="SRM30" s="1782"/>
      <c r="SRN30" s="1782"/>
      <c r="SRO30" s="1782"/>
      <c r="SRP30" s="1782"/>
      <c r="SRQ30" s="1782"/>
      <c r="SRR30" s="1782"/>
      <c r="SRS30" s="1781"/>
      <c r="SRT30" s="1782"/>
      <c r="SRU30" s="1782"/>
      <c r="SRV30" s="1782"/>
      <c r="SRW30" s="1782"/>
      <c r="SRX30" s="1782"/>
      <c r="SRY30" s="1782"/>
      <c r="SRZ30" s="1782"/>
      <c r="SSA30" s="1782"/>
      <c r="SSB30" s="1782"/>
      <c r="SSC30" s="1781"/>
      <c r="SSD30" s="1782"/>
      <c r="SSE30" s="1782"/>
      <c r="SSF30" s="1782"/>
      <c r="SSG30" s="1782"/>
      <c r="SSH30" s="1782"/>
      <c r="SSI30" s="1782"/>
      <c r="SSJ30" s="1782"/>
      <c r="SSK30" s="1782"/>
      <c r="SSL30" s="1782"/>
      <c r="SSM30" s="1781"/>
      <c r="SSN30" s="1782"/>
      <c r="SSO30" s="1782"/>
      <c r="SSP30" s="1782"/>
      <c r="SSQ30" s="1782"/>
      <c r="SSR30" s="1782"/>
      <c r="SSS30" s="1782"/>
      <c r="SST30" s="1782"/>
      <c r="SSU30" s="1782"/>
      <c r="SSV30" s="1782"/>
      <c r="SSW30" s="1781"/>
      <c r="SSX30" s="1782"/>
      <c r="SSY30" s="1782"/>
      <c r="SSZ30" s="1782"/>
      <c r="STA30" s="1782"/>
      <c r="STB30" s="1782"/>
      <c r="STC30" s="1782"/>
      <c r="STD30" s="1782"/>
      <c r="STE30" s="1782"/>
      <c r="STF30" s="1782"/>
      <c r="STG30" s="1781"/>
      <c r="STH30" s="1782"/>
      <c r="STI30" s="1782"/>
      <c r="STJ30" s="1782"/>
      <c r="STK30" s="1782"/>
      <c r="STL30" s="1782"/>
      <c r="STM30" s="1782"/>
      <c r="STN30" s="1782"/>
      <c r="STO30" s="1782"/>
      <c r="STP30" s="1782"/>
      <c r="STQ30" s="1781"/>
      <c r="STR30" s="1782"/>
      <c r="STS30" s="1782"/>
      <c r="STT30" s="1782"/>
      <c r="STU30" s="1782"/>
      <c r="STV30" s="1782"/>
      <c r="STW30" s="1782"/>
      <c r="STX30" s="1782"/>
      <c r="STY30" s="1782"/>
      <c r="STZ30" s="1782"/>
      <c r="SUA30" s="1781"/>
      <c r="SUB30" s="1782"/>
      <c r="SUC30" s="1782"/>
      <c r="SUD30" s="1782"/>
      <c r="SUE30" s="1782"/>
      <c r="SUF30" s="1782"/>
      <c r="SUG30" s="1782"/>
      <c r="SUH30" s="1782"/>
      <c r="SUI30" s="1782"/>
      <c r="SUJ30" s="1782"/>
      <c r="SUK30" s="1781"/>
      <c r="SUL30" s="1782"/>
      <c r="SUM30" s="1782"/>
      <c r="SUN30" s="1782"/>
      <c r="SUO30" s="1782"/>
      <c r="SUP30" s="1782"/>
      <c r="SUQ30" s="1782"/>
      <c r="SUR30" s="1782"/>
      <c r="SUS30" s="1782"/>
      <c r="SUT30" s="1782"/>
      <c r="SUU30" s="1781"/>
      <c r="SUV30" s="1782"/>
      <c r="SUW30" s="1782"/>
      <c r="SUX30" s="1782"/>
      <c r="SUY30" s="1782"/>
      <c r="SUZ30" s="1782"/>
      <c r="SVA30" s="1782"/>
      <c r="SVB30" s="1782"/>
      <c r="SVC30" s="1782"/>
      <c r="SVD30" s="1782"/>
      <c r="SVE30" s="1781"/>
      <c r="SVF30" s="1782"/>
      <c r="SVG30" s="1782"/>
      <c r="SVH30" s="1782"/>
      <c r="SVI30" s="1782"/>
      <c r="SVJ30" s="1782"/>
      <c r="SVK30" s="1782"/>
      <c r="SVL30" s="1782"/>
      <c r="SVM30" s="1782"/>
      <c r="SVN30" s="1782"/>
      <c r="SVO30" s="1781"/>
      <c r="SVP30" s="1782"/>
      <c r="SVQ30" s="1782"/>
      <c r="SVR30" s="1782"/>
      <c r="SVS30" s="1782"/>
      <c r="SVT30" s="1782"/>
      <c r="SVU30" s="1782"/>
      <c r="SVV30" s="1782"/>
      <c r="SVW30" s="1782"/>
      <c r="SVX30" s="1782"/>
      <c r="SVY30" s="1781"/>
      <c r="SVZ30" s="1782"/>
      <c r="SWA30" s="1782"/>
      <c r="SWB30" s="1782"/>
      <c r="SWC30" s="1782"/>
      <c r="SWD30" s="1782"/>
      <c r="SWE30" s="1782"/>
      <c r="SWF30" s="1782"/>
      <c r="SWG30" s="1782"/>
      <c r="SWH30" s="1782"/>
      <c r="SWI30" s="1781"/>
      <c r="SWJ30" s="1782"/>
      <c r="SWK30" s="1782"/>
      <c r="SWL30" s="1782"/>
      <c r="SWM30" s="1782"/>
      <c r="SWN30" s="1782"/>
      <c r="SWO30" s="1782"/>
      <c r="SWP30" s="1782"/>
      <c r="SWQ30" s="1782"/>
      <c r="SWR30" s="1782"/>
      <c r="SWS30" s="1781"/>
      <c r="SWT30" s="1782"/>
      <c r="SWU30" s="1782"/>
      <c r="SWV30" s="1782"/>
      <c r="SWW30" s="1782"/>
      <c r="SWX30" s="1782"/>
      <c r="SWY30" s="1782"/>
      <c r="SWZ30" s="1782"/>
      <c r="SXA30" s="1782"/>
      <c r="SXB30" s="1782"/>
      <c r="SXC30" s="1781"/>
      <c r="SXD30" s="1782"/>
      <c r="SXE30" s="1782"/>
      <c r="SXF30" s="1782"/>
      <c r="SXG30" s="1782"/>
      <c r="SXH30" s="1782"/>
      <c r="SXI30" s="1782"/>
      <c r="SXJ30" s="1782"/>
      <c r="SXK30" s="1782"/>
      <c r="SXL30" s="1782"/>
      <c r="SXM30" s="1781"/>
      <c r="SXN30" s="1782"/>
      <c r="SXO30" s="1782"/>
      <c r="SXP30" s="1782"/>
      <c r="SXQ30" s="1782"/>
      <c r="SXR30" s="1782"/>
      <c r="SXS30" s="1782"/>
      <c r="SXT30" s="1782"/>
      <c r="SXU30" s="1782"/>
      <c r="SXV30" s="1782"/>
      <c r="SXW30" s="1781"/>
      <c r="SXX30" s="1782"/>
      <c r="SXY30" s="1782"/>
      <c r="SXZ30" s="1782"/>
      <c r="SYA30" s="1782"/>
      <c r="SYB30" s="1782"/>
      <c r="SYC30" s="1782"/>
      <c r="SYD30" s="1782"/>
      <c r="SYE30" s="1782"/>
      <c r="SYF30" s="1782"/>
      <c r="SYG30" s="1781"/>
      <c r="SYH30" s="1782"/>
      <c r="SYI30" s="1782"/>
      <c r="SYJ30" s="1782"/>
      <c r="SYK30" s="1782"/>
      <c r="SYL30" s="1782"/>
      <c r="SYM30" s="1782"/>
      <c r="SYN30" s="1782"/>
      <c r="SYO30" s="1782"/>
      <c r="SYP30" s="1782"/>
      <c r="SYQ30" s="1781"/>
      <c r="SYR30" s="1782"/>
      <c r="SYS30" s="1782"/>
      <c r="SYT30" s="1782"/>
      <c r="SYU30" s="1782"/>
      <c r="SYV30" s="1782"/>
      <c r="SYW30" s="1782"/>
      <c r="SYX30" s="1782"/>
      <c r="SYY30" s="1782"/>
      <c r="SYZ30" s="1782"/>
      <c r="SZA30" s="1781"/>
      <c r="SZB30" s="1782"/>
      <c r="SZC30" s="1782"/>
      <c r="SZD30" s="1782"/>
      <c r="SZE30" s="1782"/>
      <c r="SZF30" s="1782"/>
      <c r="SZG30" s="1782"/>
      <c r="SZH30" s="1782"/>
      <c r="SZI30" s="1782"/>
      <c r="SZJ30" s="1782"/>
      <c r="SZK30" s="1781"/>
      <c r="SZL30" s="1782"/>
      <c r="SZM30" s="1782"/>
      <c r="SZN30" s="1782"/>
      <c r="SZO30" s="1782"/>
      <c r="SZP30" s="1782"/>
      <c r="SZQ30" s="1782"/>
      <c r="SZR30" s="1782"/>
      <c r="SZS30" s="1782"/>
      <c r="SZT30" s="1782"/>
      <c r="SZU30" s="1781"/>
      <c r="SZV30" s="1782"/>
      <c r="SZW30" s="1782"/>
      <c r="SZX30" s="1782"/>
      <c r="SZY30" s="1782"/>
      <c r="SZZ30" s="1782"/>
      <c r="TAA30" s="1782"/>
      <c r="TAB30" s="1782"/>
      <c r="TAC30" s="1782"/>
      <c r="TAD30" s="1782"/>
      <c r="TAE30" s="1781"/>
      <c r="TAF30" s="1782"/>
      <c r="TAG30" s="1782"/>
      <c r="TAH30" s="1782"/>
      <c r="TAI30" s="1782"/>
      <c r="TAJ30" s="1782"/>
      <c r="TAK30" s="1782"/>
      <c r="TAL30" s="1782"/>
      <c r="TAM30" s="1782"/>
      <c r="TAN30" s="1782"/>
      <c r="TAO30" s="1781"/>
      <c r="TAP30" s="1782"/>
      <c r="TAQ30" s="1782"/>
      <c r="TAR30" s="1782"/>
      <c r="TAS30" s="1782"/>
      <c r="TAT30" s="1782"/>
      <c r="TAU30" s="1782"/>
      <c r="TAV30" s="1782"/>
      <c r="TAW30" s="1782"/>
      <c r="TAX30" s="1782"/>
      <c r="TAY30" s="1781"/>
      <c r="TAZ30" s="1782"/>
      <c r="TBA30" s="1782"/>
      <c r="TBB30" s="1782"/>
      <c r="TBC30" s="1782"/>
      <c r="TBD30" s="1782"/>
      <c r="TBE30" s="1782"/>
      <c r="TBF30" s="1782"/>
      <c r="TBG30" s="1782"/>
      <c r="TBH30" s="1782"/>
      <c r="TBI30" s="1781"/>
      <c r="TBJ30" s="1782"/>
      <c r="TBK30" s="1782"/>
      <c r="TBL30" s="1782"/>
      <c r="TBM30" s="1782"/>
      <c r="TBN30" s="1782"/>
      <c r="TBO30" s="1782"/>
      <c r="TBP30" s="1782"/>
      <c r="TBQ30" s="1782"/>
      <c r="TBR30" s="1782"/>
      <c r="TBS30" s="1781"/>
      <c r="TBT30" s="1782"/>
      <c r="TBU30" s="1782"/>
      <c r="TBV30" s="1782"/>
      <c r="TBW30" s="1782"/>
      <c r="TBX30" s="1782"/>
      <c r="TBY30" s="1782"/>
      <c r="TBZ30" s="1782"/>
      <c r="TCA30" s="1782"/>
      <c r="TCB30" s="1782"/>
      <c r="TCC30" s="1781"/>
      <c r="TCD30" s="1782"/>
      <c r="TCE30" s="1782"/>
      <c r="TCF30" s="1782"/>
      <c r="TCG30" s="1782"/>
      <c r="TCH30" s="1782"/>
      <c r="TCI30" s="1782"/>
      <c r="TCJ30" s="1782"/>
      <c r="TCK30" s="1782"/>
      <c r="TCL30" s="1782"/>
      <c r="TCM30" s="1781"/>
      <c r="TCN30" s="1782"/>
      <c r="TCO30" s="1782"/>
      <c r="TCP30" s="1782"/>
      <c r="TCQ30" s="1782"/>
      <c r="TCR30" s="1782"/>
      <c r="TCS30" s="1782"/>
      <c r="TCT30" s="1782"/>
      <c r="TCU30" s="1782"/>
      <c r="TCV30" s="1782"/>
      <c r="TCW30" s="1781"/>
      <c r="TCX30" s="1782"/>
      <c r="TCY30" s="1782"/>
      <c r="TCZ30" s="1782"/>
      <c r="TDA30" s="1782"/>
      <c r="TDB30" s="1782"/>
      <c r="TDC30" s="1782"/>
      <c r="TDD30" s="1782"/>
      <c r="TDE30" s="1782"/>
      <c r="TDF30" s="1782"/>
      <c r="TDG30" s="1781"/>
      <c r="TDH30" s="1782"/>
      <c r="TDI30" s="1782"/>
      <c r="TDJ30" s="1782"/>
      <c r="TDK30" s="1782"/>
      <c r="TDL30" s="1782"/>
      <c r="TDM30" s="1782"/>
      <c r="TDN30" s="1782"/>
      <c r="TDO30" s="1782"/>
      <c r="TDP30" s="1782"/>
      <c r="TDQ30" s="1781"/>
      <c r="TDR30" s="1782"/>
      <c r="TDS30" s="1782"/>
      <c r="TDT30" s="1782"/>
      <c r="TDU30" s="1782"/>
      <c r="TDV30" s="1782"/>
      <c r="TDW30" s="1782"/>
      <c r="TDX30" s="1782"/>
      <c r="TDY30" s="1782"/>
      <c r="TDZ30" s="1782"/>
      <c r="TEA30" s="1781"/>
      <c r="TEB30" s="1782"/>
      <c r="TEC30" s="1782"/>
      <c r="TED30" s="1782"/>
      <c r="TEE30" s="1782"/>
      <c r="TEF30" s="1782"/>
      <c r="TEG30" s="1782"/>
      <c r="TEH30" s="1782"/>
      <c r="TEI30" s="1782"/>
      <c r="TEJ30" s="1782"/>
      <c r="TEK30" s="1781"/>
      <c r="TEL30" s="1782"/>
      <c r="TEM30" s="1782"/>
      <c r="TEN30" s="1782"/>
      <c r="TEO30" s="1782"/>
      <c r="TEP30" s="1782"/>
      <c r="TEQ30" s="1782"/>
      <c r="TER30" s="1782"/>
      <c r="TES30" s="1782"/>
      <c r="TET30" s="1782"/>
      <c r="TEU30" s="1781"/>
      <c r="TEV30" s="1782"/>
      <c r="TEW30" s="1782"/>
      <c r="TEX30" s="1782"/>
      <c r="TEY30" s="1782"/>
      <c r="TEZ30" s="1782"/>
      <c r="TFA30" s="1782"/>
      <c r="TFB30" s="1782"/>
      <c r="TFC30" s="1782"/>
      <c r="TFD30" s="1782"/>
      <c r="TFE30" s="1781"/>
      <c r="TFF30" s="1782"/>
      <c r="TFG30" s="1782"/>
      <c r="TFH30" s="1782"/>
      <c r="TFI30" s="1782"/>
      <c r="TFJ30" s="1782"/>
      <c r="TFK30" s="1782"/>
      <c r="TFL30" s="1782"/>
      <c r="TFM30" s="1782"/>
      <c r="TFN30" s="1782"/>
      <c r="TFO30" s="1781"/>
      <c r="TFP30" s="1782"/>
      <c r="TFQ30" s="1782"/>
      <c r="TFR30" s="1782"/>
      <c r="TFS30" s="1782"/>
      <c r="TFT30" s="1782"/>
      <c r="TFU30" s="1782"/>
      <c r="TFV30" s="1782"/>
      <c r="TFW30" s="1782"/>
      <c r="TFX30" s="1782"/>
      <c r="TFY30" s="1781"/>
      <c r="TFZ30" s="1782"/>
      <c r="TGA30" s="1782"/>
      <c r="TGB30" s="1782"/>
      <c r="TGC30" s="1782"/>
      <c r="TGD30" s="1782"/>
      <c r="TGE30" s="1782"/>
      <c r="TGF30" s="1782"/>
      <c r="TGG30" s="1782"/>
      <c r="TGH30" s="1782"/>
      <c r="TGI30" s="1781"/>
      <c r="TGJ30" s="1782"/>
      <c r="TGK30" s="1782"/>
      <c r="TGL30" s="1782"/>
      <c r="TGM30" s="1782"/>
      <c r="TGN30" s="1782"/>
      <c r="TGO30" s="1782"/>
      <c r="TGP30" s="1782"/>
      <c r="TGQ30" s="1782"/>
      <c r="TGR30" s="1782"/>
      <c r="TGS30" s="1781"/>
      <c r="TGT30" s="1782"/>
      <c r="TGU30" s="1782"/>
      <c r="TGV30" s="1782"/>
      <c r="TGW30" s="1782"/>
      <c r="TGX30" s="1782"/>
      <c r="TGY30" s="1782"/>
      <c r="TGZ30" s="1782"/>
      <c r="THA30" s="1782"/>
      <c r="THB30" s="1782"/>
      <c r="THC30" s="1781"/>
      <c r="THD30" s="1782"/>
      <c r="THE30" s="1782"/>
      <c r="THF30" s="1782"/>
      <c r="THG30" s="1782"/>
      <c r="THH30" s="1782"/>
      <c r="THI30" s="1782"/>
      <c r="THJ30" s="1782"/>
      <c r="THK30" s="1782"/>
      <c r="THL30" s="1782"/>
      <c r="THM30" s="1781"/>
      <c r="THN30" s="1782"/>
      <c r="THO30" s="1782"/>
      <c r="THP30" s="1782"/>
      <c r="THQ30" s="1782"/>
      <c r="THR30" s="1782"/>
      <c r="THS30" s="1782"/>
      <c r="THT30" s="1782"/>
      <c r="THU30" s="1782"/>
      <c r="THV30" s="1782"/>
      <c r="THW30" s="1781"/>
      <c r="THX30" s="1782"/>
      <c r="THY30" s="1782"/>
      <c r="THZ30" s="1782"/>
      <c r="TIA30" s="1782"/>
      <c r="TIB30" s="1782"/>
      <c r="TIC30" s="1782"/>
      <c r="TID30" s="1782"/>
      <c r="TIE30" s="1782"/>
      <c r="TIF30" s="1782"/>
      <c r="TIG30" s="1781"/>
      <c r="TIH30" s="1782"/>
      <c r="TII30" s="1782"/>
      <c r="TIJ30" s="1782"/>
      <c r="TIK30" s="1782"/>
      <c r="TIL30" s="1782"/>
      <c r="TIM30" s="1782"/>
      <c r="TIN30" s="1782"/>
      <c r="TIO30" s="1782"/>
      <c r="TIP30" s="1782"/>
      <c r="TIQ30" s="1781"/>
      <c r="TIR30" s="1782"/>
      <c r="TIS30" s="1782"/>
      <c r="TIT30" s="1782"/>
      <c r="TIU30" s="1782"/>
      <c r="TIV30" s="1782"/>
      <c r="TIW30" s="1782"/>
      <c r="TIX30" s="1782"/>
      <c r="TIY30" s="1782"/>
      <c r="TIZ30" s="1782"/>
      <c r="TJA30" s="1781"/>
      <c r="TJB30" s="1782"/>
      <c r="TJC30" s="1782"/>
      <c r="TJD30" s="1782"/>
      <c r="TJE30" s="1782"/>
      <c r="TJF30" s="1782"/>
      <c r="TJG30" s="1782"/>
      <c r="TJH30" s="1782"/>
      <c r="TJI30" s="1782"/>
      <c r="TJJ30" s="1782"/>
      <c r="TJK30" s="1781"/>
      <c r="TJL30" s="1782"/>
      <c r="TJM30" s="1782"/>
      <c r="TJN30" s="1782"/>
      <c r="TJO30" s="1782"/>
      <c r="TJP30" s="1782"/>
      <c r="TJQ30" s="1782"/>
      <c r="TJR30" s="1782"/>
      <c r="TJS30" s="1782"/>
      <c r="TJT30" s="1782"/>
      <c r="TJU30" s="1781"/>
      <c r="TJV30" s="1782"/>
      <c r="TJW30" s="1782"/>
      <c r="TJX30" s="1782"/>
      <c r="TJY30" s="1782"/>
      <c r="TJZ30" s="1782"/>
      <c r="TKA30" s="1782"/>
      <c r="TKB30" s="1782"/>
      <c r="TKC30" s="1782"/>
      <c r="TKD30" s="1782"/>
      <c r="TKE30" s="1781"/>
      <c r="TKF30" s="1782"/>
      <c r="TKG30" s="1782"/>
      <c r="TKH30" s="1782"/>
      <c r="TKI30" s="1782"/>
      <c r="TKJ30" s="1782"/>
      <c r="TKK30" s="1782"/>
      <c r="TKL30" s="1782"/>
      <c r="TKM30" s="1782"/>
      <c r="TKN30" s="1782"/>
      <c r="TKO30" s="1781"/>
      <c r="TKP30" s="1782"/>
      <c r="TKQ30" s="1782"/>
      <c r="TKR30" s="1782"/>
      <c r="TKS30" s="1782"/>
      <c r="TKT30" s="1782"/>
      <c r="TKU30" s="1782"/>
      <c r="TKV30" s="1782"/>
      <c r="TKW30" s="1782"/>
      <c r="TKX30" s="1782"/>
      <c r="TKY30" s="1781"/>
      <c r="TKZ30" s="1782"/>
      <c r="TLA30" s="1782"/>
      <c r="TLB30" s="1782"/>
      <c r="TLC30" s="1782"/>
      <c r="TLD30" s="1782"/>
      <c r="TLE30" s="1782"/>
      <c r="TLF30" s="1782"/>
      <c r="TLG30" s="1782"/>
      <c r="TLH30" s="1782"/>
      <c r="TLI30" s="1781"/>
      <c r="TLJ30" s="1782"/>
      <c r="TLK30" s="1782"/>
      <c r="TLL30" s="1782"/>
      <c r="TLM30" s="1782"/>
      <c r="TLN30" s="1782"/>
      <c r="TLO30" s="1782"/>
      <c r="TLP30" s="1782"/>
      <c r="TLQ30" s="1782"/>
      <c r="TLR30" s="1782"/>
      <c r="TLS30" s="1781"/>
      <c r="TLT30" s="1782"/>
      <c r="TLU30" s="1782"/>
      <c r="TLV30" s="1782"/>
      <c r="TLW30" s="1782"/>
      <c r="TLX30" s="1782"/>
      <c r="TLY30" s="1782"/>
      <c r="TLZ30" s="1782"/>
      <c r="TMA30" s="1782"/>
      <c r="TMB30" s="1782"/>
      <c r="TMC30" s="1781"/>
      <c r="TMD30" s="1782"/>
      <c r="TME30" s="1782"/>
      <c r="TMF30" s="1782"/>
      <c r="TMG30" s="1782"/>
      <c r="TMH30" s="1782"/>
      <c r="TMI30" s="1782"/>
      <c r="TMJ30" s="1782"/>
      <c r="TMK30" s="1782"/>
      <c r="TML30" s="1782"/>
      <c r="TMM30" s="1781"/>
      <c r="TMN30" s="1782"/>
      <c r="TMO30" s="1782"/>
      <c r="TMP30" s="1782"/>
      <c r="TMQ30" s="1782"/>
      <c r="TMR30" s="1782"/>
      <c r="TMS30" s="1782"/>
      <c r="TMT30" s="1782"/>
      <c r="TMU30" s="1782"/>
      <c r="TMV30" s="1782"/>
      <c r="TMW30" s="1781"/>
      <c r="TMX30" s="1782"/>
      <c r="TMY30" s="1782"/>
      <c r="TMZ30" s="1782"/>
      <c r="TNA30" s="1782"/>
      <c r="TNB30" s="1782"/>
      <c r="TNC30" s="1782"/>
      <c r="TND30" s="1782"/>
      <c r="TNE30" s="1782"/>
      <c r="TNF30" s="1782"/>
      <c r="TNG30" s="1781"/>
      <c r="TNH30" s="1782"/>
      <c r="TNI30" s="1782"/>
      <c r="TNJ30" s="1782"/>
      <c r="TNK30" s="1782"/>
      <c r="TNL30" s="1782"/>
      <c r="TNM30" s="1782"/>
      <c r="TNN30" s="1782"/>
      <c r="TNO30" s="1782"/>
      <c r="TNP30" s="1782"/>
      <c r="TNQ30" s="1781"/>
      <c r="TNR30" s="1782"/>
      <c r="TNS30" s="1782"/>
      <c r="TNT30" s="1782"/>
      <c r="TNU30" s="1782"/>
      <c r="TNV30" s="1782"/>
      <c r="TNW30" s="1782"/>
      <c r="TNX30" s="1782"/>
      <c r="TNY30" s="1782"/>
      <c r="TNZ30" s="1782"/>
      <c r="TOA30" s="1781"/>
      <c r="TOB30" s="1782"/>
      <c r="TOC30" s="1782"/>
      <c r="TOD30" s="1782"/>
      <c r="TOE30" s="1782"/>
      <c r="TOF30" s="1782"/>
      <c r="TOG30" s="1782"/>
      <c r="TOH30" s="1782"/>
      <c r="TOI30" s="1782"/>
      <c r="TOJ30" s="1782"/>
      <c r="TOK30" s="1781"/>
      <c r="TOL30" s="1782"/>
      <c r="TOM30" s="1782"/>
      <c r="TON30" s="1782"/>
      <c r="TOO30" s="1782"/>
      <c r="TOP30" s="1782"/>
      <c r="TOQ30" s="1782"/>
      <c r="TOR30" s="1782"/>
      <c r="TOS30" s="1782"/>
      <c r="TOT30" s="1782"/>
      <c r="TOU30" s="1781"/>
      <c r="TOV30" s="1782"/>
      <c r="TOW30" s="1782"/>
      <c r="TOX30" s="1782"/>
      <c r="TOY30" s="1782"/>
      <c r="TOZ30" s="1782"/>
      <c r="TPA30" s="1782"/>
      <c r="TPB30" s="1782"/>
      <c r="TPC30" s="1782"/>
      <c r="TPD30" s="1782"/>
      <c r="TPE30" s="1781"/>
      <c r="TPF30" s="1782"/>
      <c r="TPG30" s="1782"/>
      <c r="TPH30" s="1782"/>
      <c r="TPI30" s="1782"/>
      <c r="TPJ30" s="1782"/>
      <c r="TPK30" s="1782"/>
      <c r="TPL30" s="1782"/>
      <c r="TPM30" s="1782"/>
      <c r="TPN30" s="1782"/>
      <c r="TPO30" s="1781"/>
      <c r="TPP30" s="1782"/>
      <c r="TPQ30" s="1782"/>
      <c r="TPR30" s="1782"/>
      <c r="TPS30" s="1782"/>
      <c r="TPT30" s="1782"/>
      <c r="TPU30" s="1782"/>
      <c r="TPV30" s="1782"/>
      <c r="TPW30" s="1782"/>
      <c r="TPX30" s="1782"/>
      <c r="TPY30" s="1781"/>
      <c r="TPZ30" s="1782"/>
      <c r="TQA30" s="1782"/>
      <c r="TQB30" s="1782"/>
      <c r="TQC30" s="1782"/>
      <c r="TQD30" s="1782"/>
      <c r="TQE30" s="1782"/>
      <c r="TQF30" s="1782"/>
      <c r="TQG30" s="1782"/>
      <c r="TQH30" s="1782"/>
      <c r="TQI30" s="1781"/>
      <c r="TQJ30" s="1782"/>
      <c r="TQK30" s="1782"/>
      <c r="TQL30" s="1782"/>
      <c r="TQM30" s="1782"/>
      <c r="TQN30" s="1782"/>
      <c r="TQO30" s="1782"/>
      <c r="TQP30" s="1782"/>
      <c r="TQQ30" s="1782"/>
      <c r="TQR30" s="1782"/>
      <c r="TQS30" s="1781"/>
      <c r="TQT30" s="1782"/>
      <c r="TQU30" s="1782"/>
      <c r="TQV30" s="1782"/>
      <c r="TQW30" s="1782"/>
      <c r="TQX30" s="1782"/>
      <c r="TQY30" s="1782"/>
      <c r="TQZ30" s="1782"/>
      <c r="TRA30" s="1782"/>
      <c r="TRB30" s="1782"/>
      <c r="TRC30" s="1781"/>
      <c r="TRD30" s="1782"/>
      <c r="TRE30" s="1782"/>
      <c r="TRF30" s="1782"/>
      <c r="TRG30" s="1782"/>
      <c r="TRH30" s="1782"/>
      <c r="TRI30" s="1782"/>
      <c r="TRJ30" s="1782"/>
      <c r="TRK30" s="1782"/>
      <c r="TRL30" s="1782"/>
      <c r="TRM30" s="1781"/>
      <c r="TRN30" s="1782"/>
      <c r="TRO30" s="1782"/>
      <c r="TRP30" s="1782"/>
      <c r="TRQ30" s="1782"/>
      <c r="TRR30" s="1782"/>
      <c r="TRS30" s="1782"/>
      <c r="TRT30" s="1782"/>
      <c r="TRU30" s="1782"/>
      <c r="TRV30" s="1782"/>
      <c r="TRW30" s="1781"/>
      <c r="TRX30" s="1782"/>
      <c r="TRY30" s="1782"/>
      <c r="TRZ30" s="1782"/>
      <c r="TSA30" s="1782"/>
      <c r="TSB30" s="1782"/>
      <c r="TSC30" s="1782"/>
      <c r="TSD30" s="1782"/>
      <c r="TSE30" s="1782"/>
      <c r="TSF30" s="1782"/>
      <c r="TSG30" s="1781"/>
      <c r="TSH30" s="1782"/>
      <c r="TSI30" s="1782"/>
      <c r="TSJ30" s="1782"/>
      <c r="TSK30" s="1782"/>
      <c r="TSL30" s="1782"/>
      <c r="TSM30" s="1782"/>
      <c r="TSN30" s="1782"/>
      <c r="TSO30" s="1782"/>
      <c r="TSP30" s="1782"/>
      <c r="TSQ30" s="1781"/>
      <c r="TSR30" s="1782"/>
      <c r="TSS30" s="1782"/>
      <c r="TST30" s="1782"/>
      <c r="TSU30" s="1782"/>
      <c r="TSV30" s="1782"/>
      <c r="TSW30" s="1782"/>
      <c r="TSX30" s="1782"/>
      <c r="TSY30" s="1782"/>
      <c r="TSZ30" s="1782"/>
      <c r="TTA30" s="1781"/>
      <c r="TTB30" s="1782"/>
      <c r="TTC30" s="1782"/>
      <c r="TTD30" s="1782"/>
      <c r="TTE30" s="1782"/>
      <c r="TTF30" s="1782"/>
      <c r="TTG30" s="1782"/>
      <c r="TTH30" s="1782"/>
      <c r="TTI30" s="1782"/>
      <c r="TTJ30" s="1782"/>
      <c r="TTK30" s="1781"/>
      <c r="TTL30" s="1782"/>
      <c r="TTM30" s="1782"/>
      <c r="TTN30" s="1782"/>
      <c r="TTO30" s="1782"/>
      <c r="TTP30" s="1782"/>
      <c r="TTQ30" s="1782"/>
      <c r="TTR30" s="1782"/>
      <c r="TTS30" s="1782"/>
      <c r="TTT30" s="1782"/>
      <c r="TTU30" s="1781"/>
      <c r="TTV30" s="1782"/>
      <c r="TTW30" s="1782"/>
      <c r="TTX30" s="1782"/>
      <c r="TTY30" s="1782"/>
      <c r="TTZ30" s="1782"/>
      <c r="TUA30" s="1782"/>
      <c r="TUB30" s="1782"/>
      <c r="TUC30" s="1782"/>
      <c r="TUD30" s="1782"/>
      <c r="TUE30" s="1781"/>
      <c r="TUF30" s="1782"/>
      <c r="TUG30" s="1782"/>
      <c r="TUH30" s="1782"/>
      <c r="TUI30" s="1782"/>
      <c r="TUJ30" s="1782"/>
      <c r="TUK30" s="1782"/>
      <c r="TUL30" s="1782"/>
      <c r="TUM30" s="1782"/>
      <c r="TUN30" s="1782"/>
      <c r="TUO30" s="1781"/>
      <c r="TUP30" s="1782"/>
      <c r="TUQ30" s="1782"/>
      <c r="TUR30" s="1782"/>
      <c r="TUS30" s="1782"/>
      <c r="TUT30" s="1782"/>
      <c r="TUU30" s="1782"/>
      <c r="TUV30" s="1782"/>
      <c r="TUW30" s="1782"/>
      <c r="TUX30" s="1782"/>
      <c r="TUY30" s="1781"/>
      <c r="TUZ30" s="1782"/>
      <c r="TVA30" s="1782"/>
      <c r="TVB30" s="1782"/>
      <c r="TVC30" s="1782"/>
      <c r="TVD30" s="1782"/>
      <c r="TVE30" s="1782"/>
      <c r="TVF30" s="1782"/>
      <c r="TVG30" s="1782"/>
      <c r="TVH30" s="1782"/>
      <c r="TVI30" s="1781"/>
      <c r="TVJ30" s="1782"/>
      <c r="TVK30" s="1782"/>
      <c r="TVL30" s="1782"/>
      <c r="TVM30" s="1782"/>
      <c r="TVN30" s="1782"/>
      <c r="TVO30" s="1782"/>
      <c r="TVP30" s="1782"/>
      <c r="TVQ30" s="1782"/>
      <c r="TVR30" s="1782"/>
      <c r="TVS30" s="1781"/>
      <c r="TVT30" s="1782"/>
      <c r="TVU30" s="1782"/>
      <c r="TVV30" s="1782"/>
      <c r="TVW30" s="1782"/>
      <c r="TVX30" s="1782"/>
      <c r="TVY30" s="1782"/>
      <c r="TVZ30" s="1782"/>
      <c r="TWA30" s="1782"/>
      <c r="TWB30" s="1782"/>
      <c r="TWC30" s="1781"/>
      <c r="TWD30" s="1782"/>
      <c r="TWE30" s="1782"/>
      <c r="TWF30" s="1782"/>
      <c r="TWG30" s="1782"/>
      <c r="TWH30" s="1782"/>
      <c r="TWI30" s="1782"/>
      <c r="TWJ30" s="1782"/>
      <c r="TWK30" s="1782"/>
      <c r="TWL30" s="1782"/>
      <c r="TWM30" s="1781"/>
      <c r="TWN30" s="1782"/>
      <c r="TWO30" s="1782"/>
      <c r="TWP30" s="1782"/>
      <c r="TWQ30" s="1782"/>
      <c r="TWR30" s="1782"/>
      <c r="TWS30" s="1782"/>
      <c r="TWT30" s="1782"/>
      <c r="TWU30" s="1782"/>
      <c r="TWV30" s="1782"/>
      <c r="TWW30" s="1781"/>
      <c r="TWX30" s="1782"/>
      <c r="TWY30" s="1782"/>
      <c r="TWZ30" s="1782"/>
      <c r="TXA30" s="1782"/>
      <c r="TXB30" s="1782"/>
      <c r="TXC30" s="1782"/>
      <c r="TXD30" s="1782"/>
      <c r="TXE30" s="1782"/>
      <c r="TXF30" s="1782"/>
      <c r="TXG30" s="1781"/>
      <c r="TXH30" s="1782"/>
      <c r="TXI30" s="1782"/>
      <c r="TXJ30" s="1782"/>
      <c r="TXK30" s="1782"/>
      <c r="TXL30" s="1782"/>
      <c r="TXM30" s="1782"/>
      <c r="TXN30" s="1782"/>
      <c r="TXO30" s="1782"/>
      <c r="TXP30" s="1782"/>
      <c r="TXQ30" s="1781"/>
      <c r="TXR30" s="1782"/>
      <c r="TXS30" s="1782"/>
      <c r="TXT30" s="1782"/>
      <c r="TXU30" s="1782"/>
      <c r="TXV30" s="1782"/>
      <c r="TXW30" s="1782"/>
      <c r="TXX30" s="1782"/>
      <c r="TXY30" s="1782"/>
      <c r="TXZ30" s="1782"/>
      <c r="TYA30" s="1781"/>
      <c r="TYB30" s="1782"/>
      <c r="TYC30" s="1782"/>
      <c r="TYD30" s="1782"/>
      <c r="TYE30" s="1782"/>
      <c r="TYF30" s="1782"/>
      <c r="TYG30" s="1782"/>
      <c r="TYH30" s="1782"/>
      <c r="TYI30" s="1782"/>
      <c r="TYJ30" s="1782"/>
      <c r="TYK30" s="1781"/>
      <c r="TYL30" s="1782"/>
      <c r="TYM30" s="1782"/>
      <c r="TYN30" s="1782"/>
      <c r="TYO30" s="1782"/>
      <c r="TYP30" s="1782"/>
      <c r="TYQ30" s="1782"/>
      <c r="TYR30" s="1782"/>
      <c r="TYS30" s="1782"/>
      <c r="TYT30" s="1782"/>
      <c r="TYU30" s="1781"/>
      <c r="TYV30" s="1782"/>
      <c r="TYW30" s="1782"/>
      <c r="TYX30" s="1782"/>
      <c r="TYY30" s="1782"/>
      <c r="TYZ30" s="1782"/>
      <c r="TZA30" s="1782"/>
      <c r="TZB30" s="1782"/>
      <c r="TZC30" s="1782"/>
      <c r="TZD30" s="1782"/>
      <c r="TZE30" s="1781"/>
      <c r="TZF30" s="1782"/>
      <c r="TZG30" s="1782"/>
      <c r="TZH30" s="1782"/>
      <c r="TZI30" s="1782"/>
      <c r="TZJ30" s="1782"/>
      <c r="TZK30" s="1782"/>
      <c r="TZL30" s="1782"/>
      <c r="TZM30" s="1782"/>
      <c r="TZN30" s="1782"/>
      <c r="TZO30" s="1781"/>
      <c r="TZP30" s="1782"/>
      <c r="TZQ30" s="1782"/>
      <c r="TZR30" s="1782"/>
      <c r="TZS30" s="1782"/>
      <c r="TZT30" s="1782"/>
      <c r="TZU30" s="1782"/>
      <c r="TZV30" s="1782"/>
      <c r="TZW30" s="1782"/>
      <c r="TZX30" s="1782"/>
      <c r="TZY30" s="1781"/>
      <c r="TZZ30" s="1782"/>
      <c r="UAA30" s="1782"/>
      <c r="UAB30" s="1782"/>
      <c r="UAC30" s="1782"/>
      <c r="UAD30" s="1782"/>
      <c r="UAE30" s="1782"/>
      <c r="UAF30" s="1782"/>
      <c r="UAG30" s="1782"/>
      <c r="UAH30" s="1782"/>
      <c r="UAI30" s="1781"/>
      <c r="UAJ30" s="1782"/>
      <c r="UAK30" s="1782"/>
      <c r="UAL30" s="1782"/>
      <c r="UAM30" s="1782"/>
      <c r="UAN30" s="1782"/>
      <c r="UAO30" s="1782"/>
      <c r="UAP30" s="1782"/>
      <c r="UAQ30" s="1782"/>
      <c r="UAR30" s="1782"/>
      <c r="UAS30" s="1781"/>
      <c r="UAT30" s="1782"/>
      <c r="UAU30" s="1782"/>
      <c r="UAV30" s="1782"/>
      <c r="UAW30" s="1782"/>
      <c r="UAX30" s="1782"/>
      <c r="UAY30" s="1782"/>
      <c r="UAZ30" s="1782"/>
      <c r="UBA30" s="1782"/>
      <c r="UBB30" s="1782"/>
      <c r="UBC30" s="1781"/>
      <c r="UBD30" s="1782"/>
      <c r="UBE30" s="1782"/>
      <c r="UBF30" s="1782"/>
      <c r="UBG30" s="1782"/>
      <c r="UBH30" s="1782"/>
      <c r="UBI30" s="1782"/>
      <c r="UBJ30" s="1782"/>
      <c r="UBK30" s="1782"/>
      <c r="UBL30" s="1782"/>
      <c r="UBM30" s="1781"/>
      <c r="UBN30" s="1782"/>
      <c r="UBO30" s="1782"/>
      <c r="UBP30" s="1782"/>
      <c r="UBQ30" s="1782"/>
      <c r="UBR30" s="1782"/>
      <c r="UBS30" s="1782"/>
      <c r="UBT30" s="1782"/>
      <c r="UBU30" s="1782"/>
      <c r="UBV30" s="1782"/>
      <c r="UBW30" s="1781"/>
      <c r="UBX30" s="1782"/>
      <c r="UBY30" s="1782"/>
      <c r="UBZ30" s="1782"/>
      <c r="UCA30" s="1782"/>
      <c r="UCB30" s="1782"/>
      <c r="UCC30" s="1782"/>
      <c r="UCD30" s="1782"/>
      <c r="UCE30" s="1782"/>
      <c r="UCF30" s="1782"/>
      <c r="UCG30" s="1781"/>
      <c r="UCH30" s="1782"/>
      <c r="UCI30" s="1782"/>
      <c r="UCJ30" s="1782"/>
      <c r="UCK30" s="1782"/>
      <c r="UCL30" s="1782"/>
      <c r="UCM30" s="1782"/>
      <c r="UCN30" s="1782"/>
      <c r="UCO30" s="1782"/>
      <c r="UCP30" s="1782"/>
      <c r="UCQ30" s="1781"/>
      <c r="UCR30" s="1782"/>
      <c r="UCS30" s="1782"/>
      <c r="UCT30" s="1782"/>
      <c r="UCU30" s="1782"/>
      <c r="UCV30" s="1782"/>
      <c r="UCW30" s="1782"/>
      <c r="UCX30" s="1782"/>
      <c r="UCY30" s="1782"/>
      <c r="UCZ30" s="1782"/>
      <c r="UDA30" s="1781"/>
      <c r="UDB30" s="1782"/>
      <c r="UDC30" s="1782"/>
      <c r="UDD30" s="1782"/>
      <c r="UDE30" s="1782"/>
      <c r="UDF30" s="1782"/>
      <c r="UDG30" s="1782"/>
      <c r="UDH30" s="1782"/>
      <c r="UDI30" s="1782"/>
      <c r="UDJ30" s="1782"/>
      <c r="UDK30" s="1781"/>
      <c r="UDL30" s="1782"/>
      <c r="UDM30" s="1782"/>
      <c r="UDN30" s="1782"/>
      <c r="UDO30" s="1782"/>
      <c r="UDP30" s="1782"/>
      <c r="UDQ30" s="1782"/>
      <c r="UDR30" s="1782"/>
      <c r="UDS30" s="1782"/>
      <c r="UDT30" s="1782"/>
      <c r="UDU30" s="1781"/>
      <c r="UDV30" s="1782"/>
      <c r="UDW30" s="1782"/>
      <c r="UDX30" s="1782"/>
      <c r="UDY30" s="1782"/>
      <c r="UDZ30" s="1782"/>
      <c r="UEA30" s="1782"/>
      <c r="UEB30" s="1782"/>
      <c r="UEC30" s="1782"/>
      <c r="UED30" s="1782"/>
      <c r="UEE30" s="1781"/>
      <c r="UEF30" s="1782"/>
      <c r="UEG30" s="1782"/>
      <c r="UEH30" s="1782"/>
      <c r="UEI30" s="1782"/>
      <c r="UEJ30" s="1782"/>
      <c r="UEK30" s="1782"/>
      <c r="UEL30" s="1782"/>
      <c r="UEM30" s="1782"/>
      <c r="UEN30" s="1782"/>
      <c r="UEO30" s="1781"/>
      <c r="UEP30" s="1782"/>
      <c r="UEQ30" s="1782"/>
      <c r="UER30" s="1782"/>
      <c r="UES30" s="1782"/>
      <c r="UET30" s="1782"/>
      <c r="UEU30" s="1782"/>
      <c r="UEV30" s="1782"/>
      <c r="UEW30" s="1782"/>
      <c r="UEX30" s="1782"/>
      <c r="UEY30" s="1781"/>
      <c r="UEZ30" s="1782"/>
      <c r="UFA30" s="1782"/>
      <c r="UFB30" s="1782"/>
      <c r="UFC30" s="1782"/>
      <c r="UFD30" s="1782"/>
      <c r="UFE30" s="1782"/>
      <c r="UFF30" s="1782"/>
      <c r="UFG30" s="1782"/>
      <c r="UFH30" s="1782"/>
      <c r="UFI30" s="1781"/>
      <c r="UFJ30" s="1782"/>
      <c r="UFK30" s="1782"/>
      <c r="UFL30" s="1782"/>
      <c r="UFM30" s="1782"/>
      <c r="UFN30" s="1782"/>
      <c r="UFO30" s="1782"/>
      <c r="UFP30" s="1782"/>
      <c r="UFQ30" s="1782"/>
      <c r="UFR30" s="1782"/>
      <c r="UFS30" s="1781"/>
      <c r="UFT30" s="1782"/>
      <c r="UFU30" s="1782"/>
      <c r="UFV30" s="1782"/>
      <c r="UFW30" s="1782"/>
      <c r="UFX30" s="1782"/>
      <c r="UFY30" s="1782"/>
      <c r="UFZ30" s="1782"/>
      <c r="UGA30" s="1782"/>
      <c r="UGB30" s="1782"/>
      <c r="UGC30" s="1781"/>
      <c r="UGD30" s="1782"/>
      <c r="UGE30" s="1782"/>
      <c r="UGF30" s="1782"/>
      <c r="UGG30" s="1782"/>
      <c r="UGH30" s="1782"/>
      <c r="UGI30" s="1782"/>
      <c r="UGJ30" s="1782"/>
      <c r="UGK30" s="1782"/>
      <c r="UGL30" s="1782"/>
      <c r="UGM30" s="1781"/>
      <c r="UGN30" s="1782"/>
      <c r="UGO30" s="1782"/>
      <c r="UGP30" s="1782"/>
      <c r="UGQ30" s="1782"/>
      <c r="UGR30" s="1782"/>
      <c r="UGS30" s="1782"/>
      <c r="UGT30" s="1782"/>
      <c r="UGU30" s="1782"/>
      <c r="UGV30" s="1782"/>
      <c r="UGW30" s="1781"/>
      <c r="UGX30" s="1782"/>
      <c r="UGY30" s="1782"/>
      <c r="UGZ30" s="1782"/>
      <c r="UHA30" s="1782"/>
      <c r="UHB30" s="1782"/>
      <c r="UHC30" s="1782"/>
      <c r="UHD30" s="1782"/>
      <c r="UHE30" s="1782"/>
      <c r="UHF30" s="1782"/>
      <c r="UHG30" s="1781"/>
      <c r="UHH30" s="1782"/>
      <c r="UHI30" s="1782"/>
      <c r="UHJ30" s="1782"/>
      <c r="UHK30" s="1782"/>
      <c r="UHL30" s="1782"/>
      <c r="UHM30" s="1782"/>
      <c r="UHN30" s="1782"/>
      <c r="UHO30" s="1782"/>
      <c r="UHP30" s="1782"/>
      <c r="UHQ30" s="1781"/>
      <c r="UHR30" s="1782"/>
      <c r="UHS30" s="1782"/>
      <c r="UHT30" s="1782"/>
      <c r="UHU30" s="1782"/>
      <c r="UHV30" s="1782"/>
      <c r="UHW30" s="1782"/>
      <c r="UHX30" s="1782"/>
      <c r="UHY30" s="1782"/>
      <c r="UHZ30" s="1782"/>
      <c r="UIA30" s="1781"/>
      <c r="UIB30" s="1782"/>
      <c r="UIC30" s="1782"/>
      <c r="UID30" s="1782"/>
      <c r="UIE30" s="1782"/>
      <c r="UIF30" s="1782"/>
      <c r="UIG30" s="1782"/>
      <c r="UIH30" s="1782"/>
      <c r="UII30" s="1782"/>
      <c r="UIJ30" s="1782"/>
      <c r="UIK30" s="1781"/>
      <c r="UIL30" s="1782"/>
      <c r="UIM30" s="1782"/>
      <c r="UIN30" s="1782"/>
      <c r="UIO30" s="1782"/>
      <c r="UIP30" s="1782"/>
      <c r="UIQ30" s="1782"/>
      <c r="UIR30" s="1782"/>
      <c r="UIS30" s="1782"/>
      <c r="UIT30" s="1782"/>
      <c r="UIU30" s="1781"/>
      <c r="UIV30" s="1782"/>
      <c r="UIW30" s="1782"/>
      <c r="UIX30" s="1782"/>
      <c r="UIY30" s="1782"/>
      <c r="UIZ30" s="1782"/>
      <c r="UJA30" s="1782"/>
      <c r="UJB30" s="1782"/>
      <c r="UJC30" s="1782"/>
      <c r="UJD30" s="1782"/>
      <c r="UJE30" s="1781"/>
      <c r="UJF30" s="1782"/>
      <c r="UJG30" s="1782"/>
      <c r="UJH30" s="1782"/>
      <c r="UJI30" s="1782"/>
      <c r="UJJ30" s="1782"/>
      <c r="UJK30" s="1782"/>
      <c r="UJL30" s="1782"/>
      <c r="UJM30" s="1782"/>
      <c r="UJN30" s="1782"/>
      <c r="UJO30" s="1781"/>
      <c r="UJP30" s="1782"/>
      <c r="UJQ30" s="1782"/>
      <c r="UJR30" s="1782"/>
      <c r="UJS30" s="1782"/>
      <c r="UJT30" s="1782"/>
      <c r="UJU30" s="1782"/>
      <c r="UJV30" s="1782"/>
      <c r="UJW30" s="1782"/>
      <c r="UJX30" s="1782"/>
      <c r="UJY30" s="1781"/>
      <c r="UJZ30" s="1782"/>
      <c r="UKA30" s="1782"/>
      <c r="UKB30" s="1782"/>
      <c r="UKC30" s="1782"/>
      <c r="UKD30" s="1782"/>
      <c r="UKE30" s="1782"/>
      <c r="UKF30" s="1782"/>
      <c r="UKG30" s="1782"/>
      <c r="UKH30" s="1782"/>
      <c r="UKI30" s="1781"/>
      <c r="UKJ30" s="1782"/>
      <c r="UKK30" s="1782"/>
      <c r="UKL30" s="1782"/>
      <c r="UKM30" s="1782"/>
      <c r="UKN30" s="1782"/>
      <c r="UKO30" s="1782"/>
      <c r="UKP30" s="1782"/>
      <c r="UKQ30" s="1782"/>
      <c r="UKR30" s="1782"/>
      <c r="UKS30" s="1781"/>
      <c r="UKT30" s="1782"/>
      <c r="UKU30" s="1782"/>
      <c r="UKV30" s="1782"/>
      <c r="UKW30" s="1782"/>
      <c r="UKX30" s="1782"/>
      <c r="UKY30" s="1782"/>
      <c r="UKZ30" s="1782"/>
      <c r="ULA30" s="1782"/>
      <c r="ULB30" s="1782"/>
      <c r="ULC30" s="1781"/>
      <c r="ULD30" s="1782"/>
      <c r="ULE30" s="1782"/>
      <c r="ULF30" s="1782"/>
      <c r="ULG30" s="1782"/>
      <c r="ULH30" s="1782"/>
      <c r="ULI30" s="1782"/>
      <c r="ULJ30" s="1782"/>
      <c r="ULK30" s="1782"/>
      <c r="ULL30" s="1782"/>
      <c r="ULM30" s="1781"/>
      <c r="ULN30" s="1782"/>
      <c r="ULO30" s="1782"/>
      <c r="ULP30" s="1782"/>
      <c r="ULQ30" s="1782"/>
      <c r="ULR30" s="1782"/>
      <c r="ULS30" s="1782"/>
      <c r="ULT30" s="1782"/>
      <c r="ULU30" s="1782"/>
      <c r="ULV30" s="1782"/>
      <c r="ULW30" s="1781"/>
      <c r="ULX30" s="1782"/>
      <c r="ULY30" s="1782"/>
      <c r="ULZ30" s="1782"/>
      <c r="UMA30" s="1782"/>
      <c r="UMB30" s="1782"/>
      <c r="UMC30" s="1782"/>
      <c r="UMD30" s="1782"/>
      <c r="UME30" s="1782"/>
      <c r="UMF30" s="1782"/>
      <c r="UMG30" s="1781"/>
      <c r="UMH30" s="1782"/>
      <c r="UMI30" s="1782"/>
      <c r="UMJ30" s="1782"/>
      <c r="UMK30" s="1782"/>
      <c r="UML30" s="1782"/>
      <c r="UMM30" s="1782"/>
      <c r="UMN30" s="1782"/>
      <c r="UMO30" s="1782"/>
      <c r="UMP30" s="1782"/>
      <c r="UMQ30" s="1781"/>
      <c r="UMR30" s="1782"/>
      <c r="UMS30" s="1782"/>
      <c r="UMT30" s="1782"/>
      <c r="UMU30" s="1782"/>
      <c r="UMV30" s="1782"/>
      <c r="UMW30" s="1782"/>
      <c r="UMX30" s="1782"/>
      <c r="UMY30" s="1782"/>
      <c r="UMZ30" s="1782"/>
      <c r="UNA30" s="1781"/>
      <c r="UNB30" s="1782"/>
      <c r="UNC30" s="1782"/>
      <c r="UND30" s="1782"/>
      <c r="UNE30" s="1782"/>
      <c r="UNF30" s="1782"/>
      <c r="UNG30" s="1782"/>
      <c r="UNH30" s="1782"/>
      <c r="UNI30" s="1782"/>
      <c r="UNJ30" s="1782"/>
      <c r="UNK30" s="1781"/>
      <c r="UNL30" s="1782"/>
      <c r="UNM30" s="1782"/>
      <c r="UNN30" s="1782"/>
      <c r="UNO30" s="1782"/>
      <c r="UNP30" s="1782"/>
      <c r="UNQ30" s="1782"/>
      <c r="UNR30" s="1782"/>
      <c r="UNS30" s="1782"/>
      <c r="UNT30" s="1782"/>
      <c r="UNU30" s="1781"/>
      <c r="UNV30" s="1782"/>
      <c r="UNW30" s="1782"/>
      <c r="UNX30" s="1782"/>
      <c r="UNY30" s="1782"/>
      <c r="UNZ30" s="1782"/>
      <c r="UOA30" s="1782"/>
      <c r="UOB30" s="1782"/>
      <c r="UOC30" s="1782"/>
      <c r="UOD30" s="1782"/>
      <c r="UOE30" s="1781"/>
      <c r="UOF30" s="1782"/>
      <c r="UOG30" s="1782"/>
      <c r="UOH30" s="1782"/>
      <c r="UOI30" s="1782"/>
      <c r="UOJ30" s="1782"/>
      <c r="UOK30" s="1782"/>
      <c r="UOL30" s="1782"/>
      <c r="UOM30" s="1782"/>
      <c r="UON30" s="1782"/>
      <c r="UOO30" s="1781"/>
      <c r="UOP30" s="1782"/>
      <c r="UOQ30" s="1782"/>
      <c r="UOR30" s="1782"/>
      <c r="UOS30" s="1782"/>
      <c r="UOT30" s="1782"/>
      <c r="UOU30" s="1782"/>
      <c r="UOV30" s="1782"/>
      <c r="UOW30" s="1782"/>
      <c r="UOX30" s="1782"/>
      <c r="UOY30" s="1781"/>
      <c r="UOZ30" s="1782"/>
      <c r="UPA30" s="1782"/>
      <c r="UPB30" s="1782"/>
      <c r="UPC30" s="1782"/>
      <c r="UPD30" s="1782"/>
      <c r="UPE30" s="1782"/>
      <c r="UPF30" s="1782"/>
      <c r="UPG30" s="1782"/>
      <c r="UPH30" s="1782"/>
      <c r="UPI30" s="1781"/>
      <c r="UPJ30" s="1782"/>
      <c r="UPK30" s="1782"/>
      <c r="UPL30" s="1782"/>
      <c r="UPM30" s="1782"/>
      <c r="UPN30" s="1782"/>
      <c r="UPO30" s="1782"/>
      <c r="UPP30" s="1782"/>
      <c r="UPQ30" s="1782"/>
      <c r="UPR30" s="1782"/>
      <c r="UPS30" s="1781"/>
      <c r="UPT30" s="1782"/>
      <c r="UPU30" s="1782"/>
      <c r="UPV30" s="1782"/>
      <c r="UPW30" s="1782"/>
      <c r="UPX30" s="1782"/>
      <c r="UPY30" s="1782"/>
      <c r="UPZ30" s="1782"/>
      <c r="UQA30" s="1782"/>
      <c r="UQB30" s="1782"/>
      <c r="UQC30" s="1781"/>
      <c r="UQD30" s="1782"/>
      <c r="UQE30" s="1782"/>
      <c r="UQF30" s="1782"/>
      <c r="UQG30" s="1782"/>
      <c r="UQH30" s="1782"/>
      <c r="UQI30" s="1782"/>
      <c r="UQJ30" s="1782"/>
      <c r="UQK30" s="1782"/>
      <c r="UQL30" s="1782"/>
      <c r="UQM30" s="1781"/>
      <c r="UQN30" s="1782"/>
      <c r="UQO30" s="1782"/>
      <c r="UQP30" s="1782"/>
      <c r="UQQ30" s="1782"/>
      <c r="UQR30" s="1782"/>
      <c r="UQS30" s="1782"/>
      <c r="UQT30" s="1782"/>
      <c r="UQU30" s="1782"/>
      <c r="UQV30" s="1782"/>
      <c r="UQW30" s="1781"/>
      <c r="UQX30" s="1782"/>
      <c r="UQY30" s="1782"/>
      <c r="UQZ30" s="1782"/>
      <c r="URA30" s="1782"/>
      <c r="URB30" s="1782"/>
      <c r="URC30" s="1782"/>
      <c r="URD30" s="1782"/>
      <c r="URE30" s="1782"/>
      <c r="URF30" s="1782"/>
      <c r="URG30" s="1781"/>
      <c r="URH30" s="1782"/>
      <c r="URI30" s="1782"/>
      <c r="URJ30" s="1782"/>
      <c r="URK30" s="1782"/>
      <c r="URL30" s="1782"/>
      <c r="URM30" s="1782"/>
      <c r="URN30" s="1782"/>
      <c r="URO30" s="1782"/>
      <c r="URP30" s="1782"/>
      <c r="URQ30" s="1781"/>
      <c r="URR30" s="1782"/>
      <c r="URS30" s="1782"/>
      <c r="URT30" s="1782"/>
      <c r="URU30" s="1782"/>
      <c r="URV30" s="1782"/>
      <c r="URW30" s="1782"/>
      <c r="URX30" s="1782"/>
      <c r="URY30" s="1782"/>
      <c r="URZ30" s="1782"/>
      <c r="USA30" s="1781"/>
      <c r="USB30" s="1782"/>
      <c r="USC30" s="1782"/>
      <c r="USD30" s="1782"/>
      <c r="USE30" s="1782"/>
      <c r="USF30" s="1782"/>
      <c r="USG30" s="1782"/>
      <c r="USH30" s="1782"/>
      <c r="USI30" s="1782"/>
      <c r="USJ30" s="1782"/>
      <c r="USK30" s="1781"/>
      <c r="USL30" s="1782"/>
      <c r="USM30" s="1782"/>
      <c r="USN30" s="1782"/>
      <c r="USO30" s="1782"/>
      <c r="USP30" s="1782"/>
      <c r="USQ30" s="1782"/>
      <c r="USR30" s="1782"/>
      <c r="USS30" s="1782"/>
      <c r="UST30" s="1782"/>
      <c r="USU30" s="1781"/>
      <c r="USV30" s="1782"/>
      <c r="USW30" s="1782"/>
      <c r="USX30" s="1782"/>
      <c r="USY30" s="1782"/>
      <c r="USZ30" s="1782"/>
      <c r="UTA30" s="1782"/>
      <c r="UTB30" s="1782"/>
      <c r="UTC30" s="1782"/>
      <c r="UTD30" s="1782"/>
      <c r="UTE30" s="1781"/>
      <c r="UTF30" s="1782"/>
      <c r="UTG30" s="1782"/>
      <c r="UTH30" s="1782"/>
      <c r="UTI30" s="1782"/>
      <c r="UTJ30" s="1782"/>
      <c r="UTK30" s="1782"/>
      <c r="UTL30" s="1782"/>
      <c r="UTM30" s="1782"/>
      <c r="UTN30" s="1782"/>
      <c r="UTO30" s="1781"/>
      <c r="UTP30" s="1782"/>
      <c r="UTQ30" s="1782"/>
      <c r="UTR30" s="1782"/>
      <c r="UTS30" s="1782"/>
      <c r="UTT30" s="1782"/>
      <c r="UTU30" s="1782"/>
      <c r="UTV30" s="1782"/>
      <c r="UTW30" s="1782"/>
      <c r="UTX30" s="1782"/>
      <c r="UTY30" s="1781"/>
      <c r="UTZ30" s="1782"/>
      <c r="UUA30" s="1782"/>
      <c r="UUB30" s="1782"/>
      <c r="UUC30" s="1782"/>
      <c r="UUD30" s="1782"/>
      <c r="UUE30" s="1782"/>
      <c r="UUF30" s="1782"/>
      <c r="UUG30" s="1782"/>
      <c r="UUH30" s="1782"/>
      <c r="UUI30" s="1781"/>
      <c r="UUJ30" s="1782"/>
      <c r="UUK30" s="1782"/>
      <c r="UUL30" s="1782"/>
      <c r="UUM30" s="1782"/>
      <c r="UUN30" s="1782"/>
      <c r="UUO30" s="1782"/>
      <c r="UUP30" s="1782"/>
      <c r="UUQ30" s="1782"/>
      <c r="UUR30" s="1782"/>
      <c r="UUS30" s="1781"/>
      <c r="UUT30" s="1782"/>
      <c r="UUU30" s="1782"/>
      <c r="UUV30" s="1782"/>
      <c r="UUW30" s="1782"/>
      <c r="UUX30" s="1782"/>
      <c r="UUY30" s="1782"/>
      <c r="UUZ30" s="1782"/>
      <c r="UVA30" s="1782"/>
      <c r="UVB30" s="1782"/>
      <c r="UVC30" s="1781"/>
      <c r="UVD30" s="1782"/>
      <c r="UVE30" s="1782"/>
      <c r="UVF30" s="1782"/>
      <c r="UVG30" s="1782"/>
      <c r="UVH30" s="1782"/>
      <c r="UVI30" s="1782"/>
      <c r="UVJ30" s="1782"/>
      <c r="UVK30" s="1782"/>
      <c r="UVL30" s="1782"/>
      <c r="UVM30" s="1781"/>
      <c r="UVN30" s="1782"/>
      <c r="UVO30" s="1782"/>
      <c r="UVP30" s="1782"/>
      <c r="UVQ30" s="1782"/>
      <c r="UVR30" s="1782"/>
      <c r="UVS30" s="1782"/>
      <c r="UVT30" s="1782"/>
      <c r="UVU30" s="1782"/>
      <c r="UVV30" s="1782"/>
      <c r="UVW30" s="1781"/>
      <c r="UVX30" s="1782"/>
      <c r="UVY30" s="1782"/>
      <c r="UVZ30" s="1782"/>
      <c r="UWA30" s="1782"/>
      <c r="UWB30" s="1782"/>
      <c r="UWC30" s="1782"/>
      <c r="UWD30" s="1782"/>
      <c r="UWE30" s="1782"/>
      <c r="UWF30" s="1782"/>
      <c r="UWG30" s="1781"/>
      <c r="UWH30" s="1782"/>
      <c r="UWI30" s="1782"/>
      <c r="UWJ30" s="1782"/>
      <c r="UWK30" s="1782"/>
      <c r="UWL30" s="1782"/>
      <c r="UWM30" s="1782"/>
      <c r="UWN30" s="1782"/>
      <c r="UWO30" s="1782"/>
      <c r="UWP30" s="1782"/>
      <c r="UWQ30" s="1781"/>
      <c r="UWR30" s="1782"/>
      <c r="UWS30" s="1782"/>
      <c r="UWT30" s="1782"/>
      <c r="UWU30" s="1782"/>
      <c r="UWV30" s="1782"/>
      <c r="UWW30" s="1782"/>
      <c r="UWX30" s="1782"/>
      <c r="UWY30" s="1782"/>
      <c r="UWZ30" s="1782"/>
      <c r="UXA30" s="1781"/>
      <c r="UXB30" s="1782"/>
      <c r="UXC30" s="1782"/>
      <c r="UXD30" s="1782"/>
      <c r="UXE30" s="1782"/>
      <c r="UXF30" s="1782"/>
      <c r="UXG30" s="1782"/>
      <c r="UXH30" s="1782"/>
      <c r="UXI30" s="1782"/>
      <c r="UXJ30" s="1782"/>
      <c r="UXK30" s="1781"/>
      <c r="UXL30" s="1782"/>
      <c r="UXM30" s="1782"/>
      <c r="UXN30" s="1782"/>
      <c r="UXO30" s="1782"/>
      <c r="UXP30" s="1782"/>
      <c r="UXQ30" s="1782"/>
      <c r="UXR30" s="1782"/>
      <c r="UXS30" s="1782"/>
      <c r="UXT30" s="1782"/>
      <c r="UXU30" s="1781"/>
      <c r="UXV30" s="1782"/>
      <c r="UXW30" s="1782"/>
      <c r="UXX30" s="1782"/>
      <c r="UXY30" s="1782"/>
      <c r="UXZ30" s="1782"/>
      <c r="UYA30" s="1782"/>
      <c r="UYB30" s="1782"/>
      <c r="UYC30" s="1782"/>
      <c r="UYD30" s="1782"/>
      <c r="UYE30" s="1781"/>
      <c r="UYF30" s="1782"/>
      <c r="UYG30" s="1782"/>
      <c r="UYH30" s="1782"/>
      <c r="UYI30" s="1782"/>
      <c r="UYJ30" s="1782"/>
      <c r="UYK30" s="1782"/>
      <c r="UYL30" s="1782"/>
      <c r="UYM30" s="1782"/>
      <c r="UYN30" s="1782"/>
      <c r="UYO30" s="1781"/>
      <c r="UYP30" s="1782"/>
      <c r="UYQ30" s="1782"/>
      <c r="UYR30" s="1782"/>
      <c r="UYS30" s="1782"/>
      <c r="UYT30" s="1782"/>
      <c r="UYU30" s="1782"/>
      <c r="UYV30" s="1782"/>
      <c r="UYW30" s="1782"/>
      <c r="UYX30" s="1782"/>
      <c r="UYY30" s="1781"/>
      <c r="UYZ30" s="1782"/>
      <c r="UZA30" s="1782"/>
      <c r="UZB30" s="1782"/>
      <c r="UZC30" s="1782"/>
      <c r="UZD30" s="1782"/>
      <c r="UZE30" s="1782"/>
      <c r="UZF30" s="1782"/>
      <c r="UZG30" s="1782"/>
      <c r="UZH30" s="1782"/>
      <c r="UZI30" s="1781"/>
      <c r="UZJ30" s="1782"/>
      <c r="UZK30" s="1782"/>
      <c r="UZL30" s="1782"/>
      <c r="UZM30" s="1782"/>
      <c r="UZN30" s="1782"/>
      <c r="UZO30" s="1782"/>
      <c r="UZP30" s="1782"/>
      <c r="UZQ30" s="1782"/>
      <c r="UZR30" s="1782"/>
      <c r="UZS30" s="1781"/>
      <c r="UZT30" s="1782"/>
      <c r="UZU30" s="1782"/>
      <c r="UZV30" s="1782"/>
      <c r="UZW30" s="1782"/>
      <c r="UZX30" s="1782"/>
      <c r="UZY30" s="1782"/>
      <c r="UZZ30" s="1782"/>
      <c r="VAA30" s="1782"/>
      <c r="VAB30" s="1782"/>
      <c r="VAC30" s="1781"/>
      <c r="VAD30" s="1782"/>
      <c r="VAE30" s="1782"/>
      <c r="VAF30" s="1782"/>
      <c r="VAG30" s="1782"/>
      <c r="VAH30" s="1782"/>
      <c r="VAI30" s="1782"/>
      <c r="VAJ30" s="1782"/>
      <c r="VAK30" s="1782"/>
      <c r="VAL30" s="1782"/>
      <c r="VAM30" s="1781"/>
      <c r="VAN30" s="1782"/>
      <c r="VAO30" s="1782"/>
      <c r="VAP30" s="1782"/>
      <c r="VAQ30" s="1782"/>
      <c r="VAR30" s="1782"/>
      <c r="VAS30" s="1782"/>
      <c r="VAT30" s="1782"/>
      <c r="VAU30" s="1782"/>
      <c r="VAV30" s="1782"/>
      <c r="VAW30" s="1781"/>
      <c r="VAX30" s="1782"/>
      <c r="VAY30" s="1782"/>
      <c r="VAZ30" s="1782"/>
      <c r="VBA30" s="1782"/>
      <c r="VBB30" s="1782"/>
      <c r="VBC30" s="1782"/>
      <c r="VBD30" s="1782"/>
      <c r="VBE30" s="1782"/>
      <c r="VBF30" s="1782"/>
      <c r="VBG30" s="1781"/>
      <c r="VBH30" s="1782"/>
      <c r="VBI30" s="1782"/>
      <c r="VBJ30" s="1782"/>
      <c r="VBK30" s="1782"/>
      <c r="VBL30" s="1782"/>
      <c r="VBM30" s="1782"/>
      <c r="VBN30" s="1782"/>
      <c r="VBO30" s="1782"/>
      <c r="VBP30" s="1782"/>
      <c r="VBQ30" s="1781"/>
      <c r="VBR30" s="1782"/>
      <c r="VBS30" s="1782"/>
      <c r="VBT30" s="1782"/>
      <c r="VBU30" s="1782"/>
      <c r="VBV30" s="1782"/>
      <c r="VBW30" s="1782"/>
      <c r="VBX30" s="1782"/>
      <c r="VBY30" s="1782"/>
      <c r="VBZ30" s="1782"/>
      <c r="VCA30" s="1781"/>
      <c r="VCB30" s="1782"/>
      <c r="VCC30" s="1782"/>
      <c r="VCD30" s="1782"/>
      <c r="VCE30" s="1782"/>
      <c r="VCF30" s="1782"/>
      <c r="VCG30" s="1782"/>
      <c r="VCH30" s="1782"/>
      <c r="VCI30" s="1782"/>
      <c r="VCJ30" s="1782"/>
      <c r="VCK30" s="1781"/>
      <c r="VCL30" s="1782"/>
      <c r="VCM30" s="1782"/>
      <c r="VCN30" s="1782"/>
      <c r="VCO30" s="1782"/>
      <c r="VCP30" s="1782"/>
      <c r="VCQ30" s="1782"/>
      <c r="VCR30" s="1782"/>
      <c r="VCS30" s="1782"/>
      <c r="VCT30" s="1782"/>
      <c r="VCU30" s="1781"/>
      <c r="VCV30" s="1782"/>
      <c r="VCW30" s="1782"/>
      <c r="VCX30" s="1782"/>
      <c r="VCY30" s="1782"/>
      <c r="VCZ30" s="1782"/>
      <c r="VDA30" s="1782"/>
      <c r="VDB30" s="1782"/>
      <c r="VDC30" s="1782"/>
      <c r="VDD30" s="1782"/>
      <c r="VDE30" s="1781"/>
      <c r="VDF30" s="1782"/>
      <c r="VDG30" s="1782"/>
      <c r="VDH30" s="1782"/>
      <c r="VDI30" s="1782"/>
      <c r="VDJ30" s="1782"/>
      <c r="VDK30" s="1782"/>
      <c r="VDL30" s="1782"/>
      <c r="VDM30" s="1782"/>
      <c r="VDN30" s="1782"/>
      <c r="VDO30" s="1781"/>
      <c r="VDP30" s="1782"/>
      <c r="VDQ30" s="1782"/>
      <c r="VDR30" s="1782"/>
      <c r="VDS30" s="1782"/>
      <c r="VDT30" s="1782"/>
      <c r="VDU30" s="1782"/>
      <c r="VDV30" s="1782"/>
      <c r="VDW30" s="1782"/>
      <c r="VDX30" s="1782"/>
      <c r="VDY30" s="1781"/>
      <c r="VDZ30" s="1782"/>
      <c r="VEA30" s="1782"/>
      <c r="VEB30" s="1782"/>
      <c r="VEC30" s="1782"/>
      <c r="VED30" s="1782"/>
      <c r="VEE30" s="1782"/>
      <c r="VEF30" s="1782"/>
      <c r="VEG30" s="1782"/>
      <c r="VEH30" s="1782"/>
      <c r="VEI30" s="1781"/>
      <c r="VEJ30" s="1782"/>
      <c r="VEK30" s="1782"/>
      <c r="VEL30" s="1782"/>
      <c r="VEM30" s="1782"/>
      <c r="VEN30" s="1782"/>
      <c r="VEO30" s="1782"/>
      <c r="VEP30" s="1782"/>
      <c r="VEQ30" s="1782"/>
      <c r="VER30" s="1782"/>
      <c r="VES30" s="1781"/>
      <c r="VET30" s="1782"/>
      <c r="VEU30" s="1782"/>
      <c r="VEV30" s="1782"/>
      <c r="VEW30" s="1782"/>
      <c r="VEX30" s="1782"/>
      <c r="VEY30" s="1782"/>
      <c r="VEZ30" s="1782"/>
      <c r="VFA30" s="1782"/>
      <c r="VFB30" s="1782"/>
      <c r="VFC30" s="1781"/>
      <c r="VFD30" s="1782"/>
      <c r="VFE30" s="1782"/>
      <c r="VFF30" s="1782"/>
      <c r="VFG30" s="1782"/>
      <c r="VFH30" s="1782"/>
      <c r="VFI30" s="1782"/>
      <c r="VFJ30" s="1782"/>
      <c r="VFK30" s="1782"/>
      <c r="VFL30" s="1782"/>
      <c r="VFM30" s="1781"/>
      <c r="VFN30" s="1782"/>
      <c r="VFO30" s="1782"/>
      <c r="VFP30" s="1782"/>
      <c r="VFQ30" s="1782"/>
      <c r="VFR30" s="1782"/>
      <c r="VFS30" s="1782"/>
      <c r="VFT30" s="1782"/>
      <c r="VFU30" s="1782"/>
      <c r="VFV30" s="1782"/>
      <c r="VFW30" s="1781"/>
      <c r="VFX30" s="1782"/>
      <c r="VFY30" s="1782"/>
      <c r="VFZ30" s="1782"/>
      <c r="VGA30" s="1782"/>
      <c r="VGB30" s="1782"/>
      <c r="VGC30" s="1782"/>
      <c r="VGD30" s="1782"/>
      <c r="VGE30" s="1782"/>
      <c r="VGF30" s="1782"/>
      <c r="VGG30" s="1781"/>
      <c r="VGH30" s="1782"/>
      <c r="VGI30" s="1782"/>
      <c r="VGJ30" s="1782"/>
      <c r="VGK30" s="1782"/>
      <c r="VGL30" s="1782"/>
      <c r="VGM30" s="1782"/>
      <c r="VGN30" s="1782"/>
      <c r="VGO30" s="1782"/>
      <c r="VGP30" s="1782"/>
      <c r="VGQ30" s="1781"/>
      <c r="VGR30" s="1782"/>
      <c r="VGS30" s="1782"/>
      <c r="VGT30" s="1782"/>
      <c r="VGU30" s="1782"/>
      <c r="VGV30" s="1782"/>
      <c r="VGW30" s="1782"/>
      <c r="VGX30" s="1782"/>
      <c r="VGY30" s="1782"/>
      <c r="VGZ30" s="1782"/>
      <c r="VHA30" s="1781"/>
      <c r="VHB30" s="1782"/>
      <c r="VHC30" s="1782"/>
      <c r="VHD30" s="1782"/>
      <c r="VHE30" s="1782"/>
      <c r="VHF30" s="1782"/>
      <c r="VHG30" s="1782"/>
      <c r="VHH30" s="1782"/>
      <c r="VHI30" s="1782"/>
      <c r="VHJ30" s="1782"/>
      <c r="VHK30" s="1781"/>
      <c r="VHL30" s="1782"/>
      <c r="VHM30" s="1782"/>
      <c r="VHN30" s="1782"/>
      <c r="VHO30" s="1782"/>
      <c r="VHP30" s="1782"/>
      <c r="VHQ30" s="1782"/>
      <c r="VHR30" s="1782"/>
      <c r="VHS30" s="1782"/>
      <c r="VHT30" s="1782"/>
      <c r="VHU30" s="1781"/>
      <c r="VHV30" s="1782"/>
      <c r="VHW30" s="1782"/>
      <c r="VHX30" s="1782"/>
      <c r="VHY30" s="1782"/>
      <c r="VHZ30" s="1782"/>
      <c r="VIA30" s="1782"/>
      <c r="VIB30" s="1782"/>
      <c r="VIC30" s="1782"/>
      <c r="VID30" s="1782"/>
      <c r="VIE30" s="1781"/>
      <c r="VIF30" s="1782"/>
      <c r="VIG30" s="1782"/>
      <c r="VIH30" s="1782"/>
      <c r="VII30" s="1782"/>
      <c r="VIJ30" s="1782"/>
      <c r="VIK30" s="1782"/>
      <c r="VIL30" s="1782"/>
      <c r="VIM30" s="1782"/>
      <c r="VIN30" s="1782"/>
      <c r="VIO30" s="1781"/>
      <c r="VIP30" s="1782"/>
      <c r="VIQ30" s="1782"/>
      <c r="VIR30" s="1782"/>
      <c r="VIS30" s="1782"/>
      <c r="VIT30" s="1782"/>
      <c r="VIU30" s="1782"/>
      <c r="VIV30" s="1782"/>
      <c r="VIW30" s="1782"/>
      <c r="VIX30" s="1782"/>
      <c r="VIY30" s="1781"/>
      <c r="VIZ30" s="1782"/>
      <c r="VJA30" s="1782"/>
      <c r="VJB30" s="1782"/>
      <c r="VJC30" s="1782"/>
      <c r="VJD30" s="1782"/>
      <c r="VJE30" s="1782"/>
      <c r="VJF30" s="1782"/>
      <c r="VJG30" s="1782"/>
      <c r="VJH30" s="1782"/>
      <c r="VJI30" s="1781"/>
      <c r="VJJ30" s="1782"/>
      <c r="VJK30" s="1782"/>
      <c r="VJL30" s="1782"/>
      <c r="VJM30" s="1782"/>
      <c r="VJN30" s="1782"/>
      <c r="VJO30" s="1782"/>
      <c r="VJP30" s="1782"/>
      <c r="VJQ30" s="1782"/>
      <c r="VJR30" s="1782"/>
      <c r="VJS30" s="1781"/>
      <c r="VJT30" s="1782"/>
      <c r="VJU30" s="1782"/>
      <c r="VJV30" s="1782"/>
      <c r="VJW30" s="1782"/>
      <c r="VJX30" s="1782"/>
      <c r="VJY30" s="1782"/>
      <c r="VJZ30" s="1782"/>
      <c r="VKA30" s="1782"/>
      <c r="VKB30" s="1782"/>
      <c r="VKC30" s="1781"/>
      <c r="VKD30" s="1782"/>
      <c r="VKE30" s="1782"/>
      <c r="VKF30" s="1782"/>
      <c r="VKG30" s="1782"/>
      <c r="VKH30" s="1782"/>
      <c r="VKI30" s="1782"/>
      <c r="VKJ30" s="1782"/>
      <c r="VKK30" s="1782"/>
      <c r="VKL30" s="1782"/>
      <c r="VKM30" s="1781"/>
      <c r="VKN30" s="1782"/>
      <c r="VKO30" s="1782"/>
      <c r="VKP30" s="1782"/>
      <c r="VKQ30" s="1782"/>
      <c r="VKR30" s="1782"/>
      <c r="VKS30" s="1782"/>
      <c r="VKT30" s="1782"/>
      <c r="VKU30" s="1782"/>
      <c r="VKV30" s="1782"/>
      <c r="VKW30" s="1781"/>
      <c r="VKX30" s="1782"/>
      <c r="VKY30" s="1782"/>
      <c r="VKZ30" s="1782"/>
      <c r="VLA30" s="1782"/>
      <c r="VLB30" s="1782"/>
      <c r="VLC30" s="1782"/>
      <c r="VLD30" s="1782"/>
      <c r="VLE30" s="1782"/>
      <c r="VLF30" s="1782"/>
      <c r="VLG30" s="1781"/>
      <c r="VLH30" s="1782"/>
      <c r="VLI30" s="1782"/>
      <c r="VLJ30" s="1782"/>
      <c r="VLK30" s="1782"/>
      <c r="VLL30" s="1782"/>
      <c r="VLM30" s="1782"/>
      <c r="VLN30" s="1782"/>
      <c r="VLO30" s="1782"/>
      <c r="VLP30" s="1782"/>
      <c r="VLQ30" s="1781"/>
      <c r="VLR30" s="1782"/>
      <c r="VLS30" s="1782"/>
      <c r="VLT30" s="1782"/>
      <c r="VLU30" s="1782"/>
      <c r="VLV30" s="1782"/>
      <c r="VLW30" s="1782"/>
      <c r="VLX30" s="1782"/>
      <c r="VLY30" s="1782"/>
      <c r="VLZ30" s="1782"/>
      <c r="VMA30" s="1781"/>
      <c r="VMB30" s="1782"/>
      <c r="VMC30" s="1782"/>
      <c r="VMD30" s="1782"/>
      <c r="VME30" s="1782"/>
      <c r="VMF30" s="1782"/>
      <c r="VMG30" s="1782"/>
      <c r="VMH30" s="1782"/>
      <c r="VMI30" s="1782"/>
      <c r="VMJ30" s="1782"/>
      <c r="VMK30" s="1781"/>
      <c r="VML30" s="1782"/>
      <c r="VMM30" s="1782"/>
      <c r="VMN30" s="1782"/>
      <c r="VMO30" s="1782"/>
      <c r="VMP30" s="1782"/>
      <c r="VMQ30" s="1782"/>
      <c r="VMR30" s="1782"/>
      <c r="VMS30" s="1782"/>
      <c r="VMT30" s="1782"/>
      <c r="VMU30" s="1781"/>
      <c r="VMV30" s="1782"/>
      <c r="VMW30" s="1782"/>
      <c r="VMX30" s="1782"/>
      <c r="VMY30" s="1782"/>
      <c r="VMZ30" s="1782"/>
      <c r="VNA30" s="1782"/>
      <c r="VNB30" s="1782"/>
      <c r="VNC30" s="1782"/>
      <c r="VND30" s="1782"/>
      <c r="VNE30" s="1781"/>
      <c r="VNF30" s="1782"/>
      <c r="VNG30" s="1782"/>
      <c r="VNH30" s="1782"/>
      <c r="VNI30" s="1782"/>
      <c r="VNJ30" s="1782"/>
      <c r="VNK30" s="1782"/>
      <c r="VNL30" s="1782"/>
      <c r="VNM30" s="1782"/>
      <c r="VNN30" s="1782"/>
      <c r="VNO30" s="1781"/>
      <c r="VNP30" s="1782"/>
      <c r="VNQ30" s="1782"/>
      <c r="VNR30" s="1782"/>
      <c r="VNS30" s="1782"/>
      <c r="VNT30" s="1782"/>
      <c r="VNU30" s="1782"/>
      <c r="VNV30" s="1782"/>
      <c r="VNW30" s="1782"/>
      <c r="VNX30" s="1782"/>
      <c r="VNY30" s="1781"/>
      <c r="VNZ30" s="1782"/>
      <c r="VOA30" s="1782"/>
      <c r="VOB30" s="1782"/>
      <c r="VOC30" s="1782"/>
      <c r="VOD30" s="1782"/>
      <c r="VOE30" s="1782"/>
      <c r="VOF30" s="1782"/>
      <c r="VOG30" s="1782"/>
      <c r="VOH30" s="1782"/>
      <c r="VOI30" s="1781"/>
      <c r="VOJ30" s="1782"/>
      <c r="VOK30" s="1782"/>
      <c r="VOL30" s="1782"/>
      <c r="VOM30" s="1782"/>
      <c r="VON30" s="1782"/>
      <c r="VOO30" s="1782"/>
      <c r="VOP30" s="1782"/>
      <c r="VOQ30" s="1782"/>
      <c r="VOR30" s="1782"/>
      <c r="VOS30" s="1781"/>
      <c r="VOT30" s="1782"/>
      <c r="VOU30" s="1782"/>
      <c r="VOV30" s="1782"/>
      <c r="VOW30" s="1782"/>
      <c r="VOX30" s="1782"/>
      <c r="VOY30" s="1782"/>
      <c r="VOZ30" s="1782"/>
      <c r="VPA30" s="1782"/>
      <c r="VPB30" s="1782"/>
      <c r="VPC30" s="1781"/>
      <c r="VPD30" s="1782"/>
      <c r="VPE30" s="1782"/>
      <c r="VPF30" s="1782"/>
      <c r="VPG30" s="1782"/>
      <c r="VPH30" s="1782"/>
      <c r="VPI30" s="1782"/>
      <c r="VPJ30" s="1782"/>
      <c r="VPK30" s="1782"/>
      <c r="VPL30" s="1782"/>
      <c r="VPM30" s="1781"/>
      <c r="VPN30" s="1782"/>
      <c r="VPO30" s="1782"/>
      <c r="VPP30" s="1782"/>
      <c r="VPQ30" s="1782"/>
      <c r="VPR30" s="1782"/>
      <c r="VPS30" s="1782"/>
      <c r="VPT30" s="1782"/>
      <c r="VPU30" s="1782"/>
      <c r="VPV30" s="1782"/>
      <c r="VPW30" s="1781"/>
      <c r="VPX30" s="1782"/>
      <c r="VPY30" s="1782"/>
      <c r="VPZ30" s="1782"/>
      <c r="VQA30" s="1782"/>
      <c r="VQB30" s="1782"/>
      <c r="VQC30" s="1782"/>
      <c r="VQD30" s="1782"/>
      <c r="VQE30" s="1782"/>
      <c r="VQF30" s="1782"/>
      <c r="VQG30" s="1781"/>
      <c r="VQH30" s="1782"/>
      <c r="VQI30" s="1782"/>
      <c r="VQJ30" s="1782"/>
      <c r="VQK30" s="1782"/>
      <c r="VQL30" s="1782"/>
      <c r="VQM30" s="1782"/>
      <c r="VQN30" s="1782"/>
      <c r="VQO30" s="1782"/>
      <c r="VQP30" s="1782"/>
      <c r="VQQ30" s="1781"/>
      <c r="VQR30" s="1782"/>
      <c r="VQS30" s="1782"/>
      <c r="VQT30" s="1782"/>
      <c r="VQU30" s="1782"/>
      <c r="VQV30" s="1782"/>
      <c r="VQW30" s="1782"/>
      <c r="VQX30" s="1782"/>
      <c r="VQY30" s="1782"/>
      <c r="VQZ30" s="1782"/>
      <c r="VRA30" s="1781"/>
      <c r="VRB30" s="1782"/>
      <c r="VRC30" s="1782"/>
      <c r="VRD30" s="1782"/>
      <c r="VRE30" s="1782"/>
      <c r="VRF30" s="1782"/>
      <c r="VRG30" s="1782"/>
      <c r="VRH30" s="1782"/>
      <c r="VRI30" s="1782"/>
      <c r="VRJ30" s="1782"/>
      <c r="VRK30" s="1781"/>
      <c r="VRL30" s="1782"/>
      <c r="VRM30" s="1782"/>
      <c r="VRN30" s="1782"/>
      <c r="VRO30" s="1782"/>
      <c r="VRP30" s="1782"/>
      <c r="VRQ30" s="1782"/>
      <c r="VRR30" s="1782"/>
      <c r="VRS30" s="1782"/>
      <c r="VRT30" s="1782"/>
      <c r="VRU30" s="1781"/>
      <c r="VRV30" s="1782"/>
      <c r="VRW30" s="1782"/>
      <c r="VRX30" s="1782"/>
      <c r="VRY30" s="1782"/>
      <c r="VRZ30" s="1782"/>
      <c r="VSA30" s="1782"/>
      <c r="VSB30" s="1782"/>
      <c r="VSC30" s="1782"/>
      <c r="VSD30" s="1782"/>
      <c r="VSE30" s="1781"/>
      <c r="VSF30" s="1782"/>
      <c r="VSG30" s="1782"/>
      <c r="VSH30" s="1782"/>
      <c r="VSI30" s="1782"/>
      <c r="VSJ30" s="1782"/>
      <c r="VSK30" s="1782"/>
      <c r="VSL30" s="1782"/>
      <c r="VSM30" s="1782"/>
      <c r="VSN30" s="1782"/>
      <c r="VSO30" s="1781"/>
      <c r="VSP30" s="1782"/>
      <c r="VSQ30" s="1782"/>
      <c r="VSR30" s="1782"/>
      <c r="VSS30" s="1782"/>
      <c r="VST30" s="1782"/>
      <c r="VSU30" s="1782"/>
      <c r="VSV30" s="1782"/>
      <c r="VSW30" s="1782"/>
      <c r="VSX30" s="1782"/>
      <c r="VSY30" s="1781"/>
      <c r="VSZ30" s="1782"/>
      <c r="VTA30" s="1782"/>
      <c r="VTB30" s="1782"/>
      <c r="VTC30" s="1782"/>
      <c r="VTD30" s="1782"/>
      <c r="VTE30" s="1782"/>
      <c r="VTF30" s="1782"/>
      <c r="VTG30" s="1782"/>
      <c r="VTH30" s="1782"/>
      <c r="VTI30" s="1781"/>
      <c r="VTJ30" s="1782"/>
      <c r="VTK30" s="1782"/>
      <c r="VTL30" s="1782"/>
      <c r="VTM30" s="1782"/>
      <c r="VTN30" s="1782"/>
      <c r="VTO30" s="1782"/>
      <c r="VTP30" s="1782"/>
      <c r="VTQ30" s="1782"/>
      <c r="VTR30" s="1782"/>
      <c r="VTS30" s="1781"/>
      <c r="VTT30" s="1782"/>
      <c r="VTU30" s="1782"/>
      <c r="VTV30" s="1782"/>
      <c r="VTW30" s="1782"/>
      <c r="VTX30" s="1782"/>
      <c r="VTY30" s="1782"/>
      <c r="VTZ30" s="1782"/>
      <c r="VUA30" s="1782"/>
      <c r="VUB30" s="1782"/>
      <c r="VUC30" s="1781"/>
      <c r="VUD30" s="1782"/>
      <c r="VUE30" s="1782"/>
      <c r="VUF30" s="1782"/>
      <c r="VUG30" s="1782"/>
      <c r="VUH30" s="1782"/>
      <c r="VUI30" s="1782"/>
      <c r="VUJ30" s="1782"/>
      <c r="VUK30" s="1782"/>
      <c r="VUL30" s="1782"/>
      <c r="VUM30" s="1781"/>
      <c r="VUN30" s="1782"/>
      <c r="VUO30" s="1782"/>
      <c r="VUP30" s="1782"/>
      <c r="VUQ30" s="1782"/>
      <c r="VUR30" s="1782"/>
      <c r="VUS30" s="1782"/>
      <c r="VUT30" s="1782"/>
      <c r="VUU30" s="1782"/>
      <c r="VUV30" s="1782"/>
      <c r="VUW30" s="1781"/>
      <c r="VUX30" s="1782"/>
      <c r="VUY30" s="1782"/>
      <c r="VUZ30" s="1782"/>
      <c r="VVA30" s="1782"/>
      <c r="VVB30" s="1782"/>
      <c r="VVC30" s="1782"/>
      <c r="VVD30" s="1782"/>
      <c r="VVE30" s="1782"/>
      <c r="VVF30" s="1782"/>
      <c r="VVG30" s="1781"/>
      <c r="VVH30" s="1782"/>
      <c r="VVI30" s="1782"/>
      <c r="VVJ30" s="1782"/>
      <c r="VVK30" s="1782"/>
      <c r="VVL30" s="1782"/>
      <c r="VVM30" s="1782"/>
      <c r="VVN30" s="1782"/>
      <c r="VVO30" s="1782"/>
      <c r="VVP30" s="1782"/>
      <c r="VVQ30" s="1781"/>
      <c r="VVR30" s="1782"/>
      <c r="VVS30" s="1782"/>
      <c r="VVT30" s="1782"/>
      <c r="VVU30" s="1782"/>
      <c r="VVV30" s="1782"/>
      <c r="VVW30" s="1782"/>
      <c r="VVX30" s="1782"/>
      <c r="VVY30" s="1782"/>
      <c r="VVZ30" s="1782"/>
      <c r="VWA30" s="1781"/>
      <c r="VWB30" s="1782"/>
      <c r="VWC30" s="1782"/>
      <c r="VWD30" s="1782"/>
      <c r="VWE30" s="1782"/>
      <c r="VWF30" s="1782"/>
      <c r="VWG30" s="1782"/>
      <c r="VWH30" s="1782"/>
      <c r="VWI30" s="1782"/>
      <c r="VWJ30" s="1782"/>
      <c r="VWK30" s="1781"/>
      <c r="VWL30" s="1782"/>
      <c r="VWM30" s="1782"/>
      <c r="VWN30" s="1782"/>
      <c r="VWO30" s="1782"/>
      <c r="VWP30" s="1782"/>
      <c r="VWQ30" s="1782"/>
      <c r="VWR30" s="1782"/>
      <c r="VWS30" s="1782"/>
      <c r="VWT30" s="1782"/>
      <c r="VWU30" s="1781"/>
      <c r="VWV30" s="1782"/>
      <c r="VWW30" s="1782"/>
      <c r="VWX30" s="1782"/>
      <c r="VWY30" s="1782"/>
      <c r="VWZ30" s="1782"/>
      <c r="VXA30" s="1782"/>
      <c r="VXB30" s="1782"/>
      <c r="VXC30" s="1782"/>
      <c r="VXD30" s="1782"/>
      <c r="VXE30" s="1781"/>
      <c r="VXF30" s="1782"/>
      <c r="VXG30" s="1782"/>
      <c r="VXH30" s="1782"/>
      <c r="VXI30" s="1782"/>
      <c r="VXJ30" s="1782"/>
      <c r="VXK30" s="1782"/>
      <c r="VXL30" s="1782"/>
      <c r="VXM30" s="1782"/>
      <c r="VXN30" s="1782"/>
      <c r="VXO30" s="1781"/>
      <c r="VXP30" s="1782"/>
      <c r="VXQ30" s="1782"/>
      <c r="VXR30" s="1782"/>
      <c r="VXS30" s="1782"/>
      <c r="VXT30" s="1782"/>
      <c r="VXU30" s="1782"/>
      <c r="VXV30" s="1782"/>
      <c r="VXW30" s="1782"/>
      <c r="VXX30" s="1782"/>
      <c r="VXY30" s="1781"/>
      <c r="VXZ30" s="1782"/>
      <c r="VYA30" s="1782"/>
      <c r="VYB30" s="1782"/>
      <c r="VYC30" s="1782"/>
      <c r="VYD30" s="1782"/>
      <c r="VYE30" s="1782"/>
      <c r="VYF30" s="1782"/>
      <c r="VYG30" s="1782"/>
      <c r="VYH30" s="1782"/>
      <c r="VYI30" s="1781"/>
      <c r="VYJ30" s="1782"/>
      <c r="VYK30" s="1782"/>
      <c r="VYL30" s="1782"/>
      <c r="VYM30" s="1782"/>
      <c r="VYN30" s="1782"/>
      <c r="VYO30" s="1782"/>
      <c r="VYP30" s="1782"/>
      <c r="VYQ30" s="1782"/>
      <c r="VYR30" s="1782"/>
      <c r="VYS30" s="1781"/>
      <c r="VYT30" s="1782"/>
      <c r="VYU30" s="1782"/>
      <c r="VYV30" s="1782"/>
      <c r="VYW30" s="1782"/>
      <c r="VYX30" s="1782"/>
      <c r="VYY30" s="1782"/>
      <c r="VYZ30" s="1782"/>
      <c r="VZA30" s="1782"/>
      <c r="VZB30" s="1782"/>
      <c r="VZC30" s="1781"/>
      <c r="VZD30" s="1782"/>
      <c r="VZE30" s="1782"/>
      <c r="VZF30" s="1782"/>
      <c r="VZG30" s="1782"/>
      <c r="VZH30" s="1782"/>
      <c r="VZI30" s="1782"/>
      <c r="VZJ30" s="1782"/>
      <c r="VZK30" s="1782"/>
      <c r="VZL30" s="1782"/>
      <c r="VZM30" s="1781"/>
      <c r="VZN30" s="1782"/>
      <c r="VZO30" s="1782"/>
      <c r="VZP30" s="1782"/>
      <c r="VZQ30" s="1782"/>
      <c r="VZR30" s="1782"/>
      <c r="VZS30" s="1782"/>
      <c r="VZT30" s="1782"/>
      <c r="VZU30" s="1782"/>
      <c r="VZV30" s="1782"/>
      <c r="VZW30" s="1781"/>
      <c r="VZX30" s="1782"/>
      <c r="VZY30" s="1782"/>
      <c r="VZZ30" s="1782"/>
      <c r="WAA30" s="1782"/>
      <c r="WAB30" s="1782"/>
      <c r="WAC30" s="1782"/>
      <c r="WAD30" s="1782"/>
      <c r="WAE30" s="1782"/>
      <c r="WAF30" s="1782"/>
      <c r="WAG30" s="1781"/>
      <c r="WAH30" s="1782"/>
      <c r="WAI30" s="1782"/>
      <c r="WAJ30" s="1782"/>
      <c r="WAK30" s="1782"/>
      <c r="WAL30" s="1782"/>
      <c r="WAM30" s="1782"/>
      <c r="WAN30" s="1782"/>
      <c r="WAO30" s="1782"/>
      <c r="WAP30" s="1782"/>
      <c r="WAQ30" s="1781"/>
      <c r="WAR30" s="1782"/>
      <c r="WAS30" s="1782"/>
      <c r="WAT30" s="1782"/>
      <c r="WAU30" s="1782"/>
      <c r="WAV30" s="1782"/>
      <c r="WAW30" s="1782"/>
      <c r="WAX30" s="1782"/>
      <c r="WAY30" s="1782"/>
      <c r="WAZ30" s="1782"/>
      <c r="WBA30" s="1781"/>
      <c r="WBB30" s="1782"/>
      <c r="WBC30" s="1782"/>
      <c r="WBD30" s="1782"/>
      <c r="WBE30" s="1782"/>
      <c r="WBF30" s="1782"/>
      <c r="WBG30" s="1782"/>
      <c r="WBH30" s="1782"/>
      <c r="WBI30" s="1782"/>
      <c r="WBJ30" s="1782"/>
      <c r="WBK30" s="1781"/>
      <c r="WBL30" s="1782"/>
      <c r="WBM30" s="1782"/>
      <c r="WBN30" s="1782"/>
      <c r="WBO30" s="1782"/>
      <c r="WBP30" s="1782"/>
      <c r="WBQ30" s="1782"/>
      <c r="WBR30" s="1782"/>
      <c r="WBS30" s="1782"/>
      <c r="WBT30" s="1782"/>
      <c r="WBU30" s="1781"/>
      <c r="WBV30" s="1782"/>
      <c r="WBW30" s="1782"/>
      <c r="WBX30" s="1782"/>
      <c r="WBY30" s="1782"/>
      <c r="WBZ30" s="1782"/>
      <c r="WCA30" s="1782"/>
      <c r="WCB30" s="1782"/>
      <c r="WCC30" s="1782"/>
      <c r="WCD30" s="1782"/>
      <c r="WCE30" s="1781"/>
      <c r="WCF30" s="1782"/>
      <c r="WCG30" s="1782"/>
      <c r="WCH30" s="1782"/>
      <c r="WCI30" s="1782"/>
      <c r="WCJ30" s="1782"/>
      <c r="WCK30" s="1782"/>
      <c r="WCL30" s="1782"/>
      <c r="WCM30" s="1782"/>
      <c r="WCN30" s="1782"/>
      <c r="WCO30" s="1781"/>
      <c r="WCP30" s="1782"/>
      <c r="WCQ30" s="1782"/>
      <c r="WCR30" s="1782"/>
      <c r="WCS30" s="1782"/>
      <c r="WCT30" s="1782"/>
      <c r="WCU30" s="1782"/>
      <c r="WCV30" s="1782"/>
      <c r="WCW30" s="1782"/>
      <c r="WCX30" s="1782"/>
      <c r="WCY30" s="1781"/>
      <c r="WCZ30" s="1782"/>
      <c r="WDA30" s="1782"/>
      <c r="WDB30" s="1782"/>
      <c r="WDC30" s="1782"/>
      <c r="WDD30" s="1782"/>
      <c r="WDE30" s="1782"/>
      <c r="WDF30" s="1782"/>
      <c r="WDG30" s="1782"/>
      <c r="WDH30" s="1782"/>
      <c r="WDI30" s="1781"/>
      <c r="WDJ30" s="1782"/>
      <c r="WDK30" s="1782"/>
      <c r="WDL30" s="1782"/>
      <c r="WDM30" s="1782"/>
      <c r="WDN30" s="1782"/>
      <c r="WDO30" s="1782"/>
      <c r="WDP30" s="1782"/>
      <c r="WDQ30" s="1782"/>
      <c r="WDR30" s="1782"/>
      <c r="WDS30" s="1781"/>
      <c r="WDT30" s="1782"/>
      <c r="WDU30" s="1782"/>
      <c r="WDV30" s="1782"/>
      <c r="WDW30" s="1782"/>
      <c r="WDX30" s="1782"/>
      <c r="WDY30" s="1782"/>
      <c r="WDZ30" s="1782"/>
      <c r="WEA30" s="1782"/>
      <c r="WEB30" s="1782"/>
      <c r="WEC30" s="1781"/>
      <c r="WED30" s="1782"/>
      <c r="WEE30" s="1782"/>
      <c r="WEF30" s="1782"/>
      <c r="WEG30" s="1782"/>
      <c r="WEH30" s="1782"/>
      <c r="WEI30" s="1782"/>
      <c r="WEJ30" s="1782"/>
      <c r="WEK30" s="1782"/>
      <c r="WEL30" s="1782"/>
      <c r="WEM30" s="1781"/>
      <c r="WEN30" s="1782"/>
      <c r="WEO30" s="1782"/>
      <c r="WEP30" s="1782"/>
      <c r="WEQ30" s="1782"/>
      <c r="WER30" s="1782"/>
      <c r="WES30" s="1782"/>
      <c r="WET30" s="1782"/>
      <c r="WEU30" s="1782"/>
      <c r="WEV30" s="1782"/>
      <c r="WEW30" s="1781"/>
      <c r="WEX30" s="1782"/>
      <c r="WEY30" s="1782"/>
      <c r="WEZ30" s="1782"/>
      <c r="WFA30" s="1782"/>
      <c r="WFB30" s="1782"/>
      <c r="WFC30" s="1782"/>
      <c r="WFD30" s="1782"/>
      <c r="WFE30" s="1782"/>
      <c r="WFF30" s="1782"/>
      <c r="WFG30" s="1781"/>
      <c r="WFH30" s="1782"/>
      <c r="WFI30" s="1782"/>
      <c r="WFJ30" s="1782"/>
      <c r="WFK30" s="1782"/>
      <c r="WFL30" s="1782"/>
      <c r="WFM30" s="1782"/>
      <c r="WFN30" s="1782"/>
      <c r="WFO30" s="1782"/>
      <c r="WFP30" s="1782"/>
      <c r="WFQ30" s="1781"/>
      <c r="WFR30" s="1782"/>
      <c r="WFS30" s="1782"/>
      <c r="WFT30" s="1782"/>
      <c r="WFU30" s="1782"/>
      <c r="WFV30" s="1782"/>
      <c r="WFW30" s="1782"/>
      <c r="WFX30" s="1782"/>
      <c r="WFY30" s="1782"/>
      <c r="WFZ30" s="1782"/>
      <c r="WGA30" s="1781"/>
      <c r="WGB30" s="1782"/>
      <c r="WGC30" s="1782"/>
      <c r="WGD30" s="1782"/>
      <c r="WGE30" s="1782"/>
      <c r="WGF30" s="1782"/>
      <c r="WGG30" s="1782"/>
      <c r="WGH30" s="1782"/>
      <c r="WGI30" s="1782"/>
      <c r="WGJ30" s="1782"/>
      <c r="WGK30" s="1781"/>
      <c r="WGL30" s="1782"/>
      <c r="WGM30" s="1782"/>
      <c r="WGN30" s="1782"/>
      <c r="WGO30" s="1782"/>
      <c r="WGP30" s="1782"/>
      <c r="WGQ30" s="1782"/>
      <c r="WGR30" s="1782"/>
      <c r="WGS30" s="1782"/>
      <c r="WGT30" s="1782"/>
      <c r="WGU30" s="1781"/>
      <c r="WGV30" s="1782"/>
      <c r="WGW30" s="1782"/>
      <c r="WGX30" s="1782"/>
      <c r="WGY30" s="1782"/>
      <c r="WGZ30" s="1782"/>
      <c r="WHA30" s="1782"/>
      <c r="WHB30" s="1782"/>
      <c r="WHC30" s="1782"/>
      <c r="WHD30" s="1782"/>
      <c r="WHE30" s="1781"/>
      <c r="WHF30" s="1782"/>
      <c r="WHG30" s="1782"/>
      <c r="WHH30" s="1782"/>
      <c r="WHI30" s="1782"/>
      <c r="WHJ30" s="1782"/>
      <c r="WHK30" s="1782"/>
      <c r="WHL30" s="1782"/>
      <c r="WHM30" s="1782"/>
      <c r="WHN30" s="1782"/>
      <c r="WHO30" s="1781"/>
      <c r="WHP30" s="1782"/>
      <c r="WHQ30" s="1782"/>
      <c r="WHR30" s="1782"/>
      <c r="WHS30" s="1782"/>
      <c r="WHT30" s="1782"/>
      <c r="WHU30" s="1782"/>
      <c r="WHV30" s="1782"/>
      <c r="WHW30" s="1782"/>
      <c r="WHX30" s="1782"/>
      <c r="WHY30" s="1781"/>
      <c r="WHZ30" s="1782"/>
      <c r="WIA30" s="1782"/>
      <c r="WIB30" s="1782"/>
      <c r="WIC30" s="1782"/>
      <c r="WID30" s="1782"/>
      <c r="WIE30" s="1782"/>
      <c r="WIF30" s="1782"/>
      <c r="WIG30" s="1782"/>
      <c r="WIH30" s="1782"/>
      <c r="WII30" s="1781"/>
      <c r="WIJ30" s="1782"/>
      <c r="WIK30" s="1782"/>
      <c r="WIL30" s="1782"/>
      <c r="WIM30" s="1782"/>
      <c r="WIN30" s="1782"/>
      <c r="WIO30" s="1782"/>
      <c r="WIP30" s="1782"/>
      <c r="WIQ30" s="1782"/>
      <c r="WIR30" s="1782"/>
      <c r="WIS30" s="1781"/>
      <c r="WIT30" s="1782"/>
      <c r="WIU30" s="1782"/>
      <c r="WIV30" s="1782"/>
      <c r="WIW30" s="1782"/>
      <c r="WIX30" s="1782"/>
      <c r="WIY30" s="1782"/>
      <c r="WIZ30" s="1782"/>
      <c r="WJA30" s="1782"/>
      <c r="WJB30" s="1782"/>
      <c r="WJC30" s="1781"/>
      <c r="WJD30" s="1782"/>
      <c r="WJE30" s="1782"/>
      <c r="WJF30" s="1782"/>
      <c r="WJG30" s="1782"/>
      <c r="WJH30" s="1782"/>
      <c r="WJI30" s="1782"/>
      <c r="WJJ30" s="1782"/>
      <c r="WJK30" s="1782"/>
      <c r="WJL30" s="1782"/>
      <c r="WJM30" s="1781"/>
      <c r="WJN30" s="1782"/>
      <c r="WJO30" s="1782"/>
      <c r="WJP30" s="1782"/>
      <c r="WJQ30" s="1782"/>
      <c r="WJR30" s="1782"/>
      <c r="WJS30" s="1782"/>
      <c r="WJT30" s="1782"/>
      <c r="WJU30" s="1782"/>
      <c r="WJV30" s="1782"/>
      <c r="WJW30" s="1781"/>
      <c r="WJX30" s="1782"/>
      <c r="WJY30" s="1782"/>
      <c r="WJZ30" s="1782"/>
      <c r="WKA30" s="1782"/>
      <c r="WKB30" s="1782"/>
      <c r="WKC30" s="1782"/>
      <c r="WKD30" s="1782"/>
      <c r="WKE30" s="1782"/>
      <c r="WKF30" s="1782"/>
      <c r="WKG30" s="1781"/>
      <c r="WKH30" s="1782"/>
      <c r="WKI30" s="1782"/>
      <c r="WKJ30" s="1782"/>
      <c r="WKK30" s="1782"/>
      <c r="WKL30" s="1782"/>
      <c r="WKM30" s="1782"/>
      <c r="WKN30" s="1782"/>
      <c r="WKO30" s="1782"/>
      <c r="WKP30" s="1782"/>
      <c r="WKQ30" s="1781"/>
      <c r="WKR30" s="1782"/>
      <c r="WKS30" s="1782"/>
      <c r="WKT30" s="1782"/>
      <c r="WKU30" s="1782"/>
      <c r="WKV30" s="1782"/>
      <c r="WKW30" s="1782"/>
      <c r="WKX30" s="1782"/>
      <c r="WKY30" s="1782"/>
      <c r="WKZ30" s="1782"/>
      <c r="WLA30" s="1781"/>
      <c r="WLB30" s="1782"/>
      <c r="WLC30" s="1782"/>
      <c r="WLD30" s="1782"/>
      <c r="WLE30" s="1782"/>
      <c r="WLF30" s="1782"/>
      <c r="WLG30" s="1782"/>
      <c r="WLH30" s="1782"/>
      <c r="WLI30" s="1782"/>
      <c r="WLJ30" s="1782"/>
      <c r="WLK30" s="1781"/>
      <c r="WLL30" s="1782"/>
      <c r="WLM30" s="1782"/>
      <c r="WLN30" s="1782"/>
      <c r="WLO30" s="1782"/>
      <c r="WLP30" s="1782"/>
      <c r="WLQ30" s="1782"/>
      <c r="WLR30" s="1782"/>
      <c r="WLS30" s="1782"/>
      <c r="WLT30" s="1782"/>
      <c r="WLU30" s="1781"/>
      <c r="WLV30" s="1782"/>
      <c r="WLW30" s="1782"/>
      <c r="WLX30" s="1782"/>
      <c r="WLY30" s="1782"/>
      <c r="WLZ30" s="1782"/>
      <c r="WMA30" s="1782"/>
      <c r="WMB30" s="1782"/>
      <c r="WMC30" s="1782"/>
      <c r="WMD30" s="1782"/>
      <c r="WME30" s="1781"/>
      <c r="WMF30" s="1782"/>
      <c r="WMG30" s="1782"/>
      <c r="WMH30" s="1782"/>
      <c r="WMI30" s="1782"/>
      <c r="WMJ30" s="1782"/>
      <c r="WMK30" s="1782"/>
      <c r="WML30" s="1782"/>
      <c r="WMM30" s="1782"/>
      <c r="WMN30" s="1782"/>
      <c r="WMO30" s="1781"/>
      <c r="WMP30" s="1782"/>
      <c r="WMQ30" s="1782"/>
      <c r="WMR30" s="1782"/>
      <c r="WMS30" s="1782"/>
      <c r="WMT30" s="1782"/>
      <c r="WMU30" s="1782"/>
      <c r="WMV30" s="1782"/>
      <c r="WMW30" s="1782"/>
      <c r="WMX30" s="1782"/>
      <c r="WMY30" s="1781"/>
      <c r="WMZ30" s="1782"/>
      <c r="WNA30" s="1782"/>
      <c r="WNB30" s="1782"/>
      <c r="WNC30" s="1782"/>
      <c r="WND30" s="1782"/>
      <c r="WNE30" s="1782"/>
      <c r="WNF30" s="1782"/>
      <c r="WNG30" s="1782"/>
      <c r="WNH30" s="1782"/>
      <c r="WNI30" s="1781"/>
      <c r="WNJ30" s="1782"/>
      <c r="WNK30" s="1782"/>
      <c r="WNL30" s="1782"/>
      <c r="WNM30" s="1782"/>
      <c r="WNN30" s="1782"/>
      <c r="WNO30" s="1782"/>
      <c r="WNP30" s="1782"/>
      <c r="WNQ30" s="1782"/>
      <c r="WNR30" s="1782"/>
      <c r="WNS30" s="1781"/>
      <c r="WNT30" s="1782"/>
      <c r="WNU30" s="1782"/>
      <c r="WNV30" s="1782"/>
      <c r="WNW30" s="1782"/>
      <c r="WNX30" s="1782"/>
      <c r="WNY30" s="1782"/>
      <c r="WNZ30" s="1782"/>
      <c r="WOA30" s="1782"/>
      <c r="WOB30" s="1782"/>
      <c r="WOC30" s="1781"/>
      <c r="WOD30" s="1782"/>
      <c r="WOE30" s="1782"/>
      <c r="WOF30" s="1782"/>
      <c r="WOG30" s="1782"/>
      <c r="WOH30" s="1782"/>
      <c r="WOI30" s="1782"/>
      <c r="WOJ30" s="1782"/>
      <c r="WOK30" s="1782"/>
      <c r="WOL30" s="1782"/>
      <c r="WOM30" s="1781"/>
      <c r="WON30" s="1782"/>
      <c r="WOO30" s="1782"/>
      <c r="WOP30" s="1782"/>
      <c r="WOQ30" s="1782"/>
      <c r="WOR30" s="1782"/>
      <c r="WOS30" s="1782"/>
      <c r="WOT30" s="1782"/>
      <c r="WOU30" s="1782"/>
      <c r="WOV30" s="1782"/>
      <c r="WOW30" s="1781"/>
      <c r="WOX30" s="1782"/>
      <c r="WOY30" s="1782"/>
      <c r="WOZ30" s="1782"/>
      <c r="WPA30" s="1782"/>
      <c r="WPB30" s="1782"/>
      <c r="WPC30" s="1782"/>
      <c r="WPD30" s="1782"/>
      <c r="WPE30" s="1782"/>
      <c r="WPF30" s="1782"/>
      <c r="WPG30" s="1781"/>
      <c r="WPH30" s="1782"/>
      <c r="WPI30" s="1782"/>
      <c r="WPJ30" s="1782"/>
      <c r="WPK30" s="1782"/>
      <c r="WPL30" s="1782"/>
      <c r="WPM30" s="1782"/>
      <c r="WPN30" s="1782"/>
      <c r="WPO30" s="1782"/>
      <c r="WPP30" s="1782"/>
      <c r="WPQ30" s="1781"/>
      <c r="WPR30" s="1782"/>
      <c r="WPS30" s="1782"/>
      <c r="WPT30" s="1782"/>
      <c r="WPU30" s="1782"/>
      <c r="WPV30" s="1782"/>
      <c r="WPW30" s="1782"/>
      <c r="WPX30" s="1782"/>
      <c r="WPY30" s="1782"/>
      <c r="WPZ30" s="1782"/>
      <c r="WQA30" s="1781"/>
      <c r="WQB30" s="1782"/>
      <c r="WQC30" s="1782"/>
      <c r="WQD30" s="1782"/>
      <c r="WQE30" s="1782"/>
      <c r="WQF30" s="1782"/>
      <c r="WQG30" s="1782"/>
      <c r="WQH30" s="1782"/>
      <c r="WQI30" s="1782"/>
      <c r="WQJ30" s="1782"/>
      <c r="WQK30" s="1781"/>
      <c r="WQL30" s="1782"/>
      <c r="WQM30" s="1782"/>
      <c r="WQN30" s="1782"/>
      <c r="WQO30" s="1782"/>
      <c r="WQP30" s="1782"/>
      <c r="WQQ30" s="1782"/>
      <c r="WQR30" s="1782"/>
      <c r="WQS30" s="1782"/>
      <c r="WQT30" s="1782"/>
      <c r="WQU30" s="1781"/>
      <c r="WQV30" s="1782"/>
      <c r="WQW30" s="1782"/>
      <c r="WQX30" s="1782"/>
      <c r="WQY30" s="1782"/>
      <c r="WQZ30" s="1782"/>
      <c r="WRA30" s="1782"/>
      <c r="WRB30" s="1782"/>
      <c r="WRC30" s="1782"/>
      <c r="WRD30" s="1782"/>
      <c r="WRE30" s="1781"/>
      <c r="WRF30" s="1782"/>
      <c r="WRG30" s="1782"/>
      <c r="WRH30" s="1782"/>
      <c r="WRI30" s="1782"/>
      <c r="WRJ30" s="1782"/>
      <c r="WRK30" s="1782"/>
      <c r="WRL30" s="1782"/>
      <c r="WRM30" s="1782"/>
      <c r="WRN30" s="1782"/>
      <c r="WRO30" s="1781"/>
      <c r="WRP30" s="1782"/>
      <c r="WRQ30" s="1782"/>
      <c r="WRR30" s="1782"/>
      <c r="WRS30" s="1782"/>
      <c r="WRT30" s="1782"/>
      <c r="WRU30" s="1782"/>
      <c r="WRV30" s="1782"/>
      <c r="WRW30" s="1782"/>
      <c r="WRX30" s="1782"/>
      <c r="WRY30" s="1781"/>
      <c r="WRZ30" s="1782"/>
      <c r="WSA30" s="1782"/>
      <c r="WSB30" s="1782"/>
      <c r="WSC30" s="1782"/>
      <c r="WSD30" s="1782"/>
      <c r="WSE30" s="1782"/>
      <c r="WSF30" s="1782"/>
      <c r="WSG30" s="1782"/>
      <c r="WSH30" s="1782"/>
      <c r="WSI30" s="1781"/>
      <c r="WSJ30" s="1782"/>
      <c r="WSK30" s="1782"/>
      <c r="WSL30" s="1782"/>
      <c r="WSM30" s="1782"/>
      <c r="WSN30" s="1782"/>
      <c r="WSO30" s="1782"/>
      <c r="WSP30" s="1782"/>
      <c r="WSQ30" s="1782"/>
      <c r="WSR30" s="1782"/>
      <c r="WSS30" s="1781"/>
      <c r="WST30" s="1782"/>
      <c r="WSU30" s="1782"/>
      <c r="WSV30" s="1782"/>
      <c r="WSW30" s="1782"/>
      <c r="WSX30" s="1782"/>
      <c r="WSY30" s="1782"/>
      <c r="WSZ30" s="1782"/>
      <c r="WTA30" s="1782"/>
      <c r="WTB30" s="1782"/>
      <c r="WTC30" s="1781"/>
      <c r="WTD30" s="1782"/>
      <c r="WTE30" s="1782"/>
      <c r="WTF30" s="1782"/>
      <c r="WTG30" s="1782"/>
      <c r="WTH30" s="1782"/>
      <c r="WTI30" s="1782"/>
      <c r="WTJ30" s="1782"/>
      <c r="WTK30" s="1782"/>
      <c r="WTL30" s="1782"/>
      <c r="WTM30" s="1781"/>
      <c r="WTN30" s="1782"/>
      <c r="WTO30" s="1782"/>
      <c r="WTP30" s="1782"/>
      <c r="WTQ30" s="1782"/>
      <c r="WTR30" s="1782"/>
      <c r="WTS30" s="1782"/>
      <c r="WTT30" s="1782"/>
      <c r="WTU30" s="1782"/>
      <c r="WTV30" s="1782"/>
      <c r="WTW30" s="1781"/>
      <c r="WTX30" s="1782"/>
      <c r="WTY30" s="1782"/>
      <c r="WTZ30" s="1782"/>
      <c r="WUA30" s="1782"/>
      <c r="WUB30" s="1782"/>
      <c r="WUC30" s="1782"/>
      <c r="WUD30" s="1782"/>
      <c r="WUE30" s="1782"/>
      <c r="WUF30" s="1782"/>
      <c r="WUG30" s="1781"/>
      <c r="WUH30" s="1782"/>
      <c r="WUI30" s="1782"/>
      <c r="WUJ30" s="1782"/>
      <c r="WUK30" s="1782"/>
      <c r="WUL30" s="1782"/>
      <c r="WUM30" s="1782"/>
      <c r="WUN30" s="1782"/>
      <c r="WUO30" s="1782"/>
      <c r="WUP30" s="1782"/>
      <c r="WUQ30" s="1781"/>
      <c r="WUR30" s="1782"/>
      <c r="WUS30" s="1782"/>
      <c r="WUT30" s="1782"/>
      <c r="WUU30" s="1782"/>
      <c r="WUV30" s="1782"/>
      <c r="WUW30" s="1782"/>
      <c r="WUX30" s="1782"/>
      <c r="WUY30" s="1782"/>
      <c r="WUZ30" s="1782"/>
      <c r="WVA30" s="1781"/>
      <c r="WVB30" s="1782"/>
      <c r="WVC30" s="1782"/>
      <c r="WVD30" s="1782"/>
      <c r="WVE30" s="1782"/>
      <c r="WVF30" s="1782"/>
      <c r="WVG30" s="1782"/>
      <c r="WVH30" s="1782"/>
      <c r="WVI30" s="1782"/>
      <c r="WVJ30" s="1782"/>
      <c r="WVK30" s="1781"/>
      <c r="WVL30" s="1782"/>
      <c r="WVM30" s="1782"/>
      <c r="WVN30" s="1782"/>
      <c r="WVO30" s="1782"/>
      <c r="WVP30" s="1782"/>
      <c r="WVQ30" s="1782"/>
      <c r="WVR30" s="1782"/>
      <c r="WVS30" s="1782"/>
      <c r="WVT30" s="1782"/>
      <c r="WVU30" s="1781"/>
      <c r="WVV30" s="1782"/>
      <c r="WVW30" s="1782"/>
      <c r="WVX30" s="1782"/>
      <c r="WVY30" s="1782"/>
      <c r="WVZ30" s="1782"/>
      <c r="WWA30" s="1782"/>
      <c r="WWB30" s="1782"/>
      <c r="WWC30" s="1782"/>
      <c r="WWD30" s="1782"/>
      <c r="WWE30" s="1781"/>
      <c r="WWF30" s="1782"/>
      <c r="WWG30" s="1782"/>
      <c r="WWH30" s="1782"/>
      <c r="WWI30" s="1782"/>
      <c r="WWJ30" s="1782"/>
      <c r="WWK30" s="1782"/>
      <c r="WWL30" s="1782"/>
      <c r="WWM30" s="1782"/>
      <c r="WWN30" s="1782"/>
      <c r="WWO30" s="1781"/>
      <c r="WWP30" s="1782"/>
      <c r="WWQ30" s="1782"/>
      <c r="WWR30" s="1782"/>
      <c r="WWS30" s="1782"/>
      <c r="WWT30" s="1782"/>
      <c r="WWU30" s="1782"/>
      <c r="WWV30" s="1782"/>
      <c r="WWW30" s="1782"/>
      <c r="WWX30" s="1782"/>
      <c r="WWY30" s="1781"/>
      <c r="WWZ30" s="1782"/>
      <c r="WXA30" s="1782"/>
      <c r="WXB30" s="1782"/>
      <c r="WXC30" s="1782"/>
      <c r="WXD30" s="1782"/>
      <c r="WXE30" s="1782"/>
      <c r="WXF30" s="1782"/>
      <c r="WXG30" s="1782"/>
      <c r="WXH30" s="1782"/>
      <c r="WXI30" s="1781"/>
      <c r="WXJ30" s="1782"/>
      <c r="WXK30" s="1782"/>
      <c r="WXL30" s="1782"/>
      <c r="WXM30" s="1782"/>
      <c r="WXN30" s="1782"/>
      <c r="WXO30" s="1782"/>
      <c r="WXP30" s="1782"/>
      <c r="WXQ30" s="1782"/>
      <c r="WXR30" s="1782"/>
      <c r="WXS30" s="1781"/>
      <c r="WXT30" s="1782"/>
      <c r="WXU30" s="1782"/>
      <c r="WXV30" s="1782"/>
      <c r="WXW30" s="1782"/>
      <c r="WXX30" s="1782"/>
      <c r="WXY30" s="1782"/>
      <c r="WXZ30" s="1782"/>
      <c r="WYA30" s="1782"/>
      <c r="WYB30" s="1782"/>
      <c r="WYC30" s="1781"/>
      <c r="WYD30" s="1782"/>
      <c r="WYE30" s="1782"/>
      <c r="WYF30" s="1782"/>
      <c r="WYG30" s="1782"/>
      <c r="WYH30" s="1782"/>
      <c r="WYI30" s="1782"/>
      <c r="WYJ30" s="1782"/>
      <c r="WYK30" s="1782"/>
      <c r="WYL30" s="1782"/>
      <c r="WYM30" s="1781"/>
      <c r="WYN30" s="1782"/>
      <c r="WYO30" s="1782"/>
      <c r="WYP30" s="1782"/>
      <c r="WYQ30" s="1782"/>
      <c r="WYR30" s="1782"/>
      <c r="WYS30" s="1782"/>
      <c r="WYT30" s="1782"/>
      <c r="WYU30" s="1782"/>
      <c r="WYV30" s="1782"/>
      <c r="WYW30" s="1781"/>
      <c r="WYX30" s="1782"/>
      <c r="WYY30" s="1782"/>
      <c r="WYZ30" s="1782"/>
      <c r="WZA30" s="1782"/>
      <c r="WZB30" s="1782"/>
      <c r="WZC30" s="1782"/>
      <c r="WZD30" s="1782"/>
      <c r="WZE30" s="1782"/>
      <c r="WZF30" s="1782"/>
      <c r="WZG30" s="1781"/>
      <c r="WZH30" s="1782"/>
      <c r="WZI30" s="1782"/>
      <c r="WZJ30" s="1782"/>
      <c r="WZK30" s="1782"/>
      <c r="WZL30" s="1782"/>
      <c r="WZM30" s="1782"/>
      <c r="WZN30" s="1782"/>
      <c r="WZO30" s="1782"/>
      <c r="WZP30" s="1782"/>
      <c r="WZQ30" s="1781"/>
      <c r="WZR30" s="1782"/>
      <c r="WZS30" s="1782"/>
      <c r="WZT30" s="1782"/>
      <c r="WZU30" s="1782"/>
      <c r="WZV30" s="1782"/>
      <c r="WZW30" s="1782"/>
      <c r="WZX30" s="1782"/>
      <c r="WZY30" s="1782"/>
      <c r="WZZ30" s="1782"/>
      <c r="XAA30" s="1781"/>
      <c r="XAB30" s="1782"/>
      <c r="XAC30" s="1782"/>
      <c r="XAD30" s="1782"/>
      <c r="XAE30" s="1782"/>
      <c r="XAF30" s="1782"/>
      <c r="XAG30" s="1782"/>
      <c r="XAH30" s="1782"/>
      <c r="XAI30" s="1782"/>
      <c r="XAJ30" s="1782"/>
      <c r="XAK30" s="1781"/>
      <c r="XAL30" s="1782"/>
      <c r="XAM30" s="1782"/>
      <c r="XAN30" s="1782"/>
      <c r="XAO30" s="1782"/>
      <c r="XAP30" s="1782"/>
      <c r="XAQ30" s="1782"/>
      <c r="XAR30" s="1782"/>
      <c r="XAS30" s="1782"/>
      <c r="XAT30" s="1782"/>
      <c r="XAU30" s="1781"/>
      <c r="XAV30" s="1782"/>
      <c r="XAW30" s="1782"/>
      <c r="XAX30" s="1782"/>
      <c r="XAY30" s="1782"/>
      <c r="XAZ30" s="1782"/>
      <c r="XBA30" s="1782"/>
      <c r="XBB30" s="1782"/>
      <c r="XBC30" s="1782"/>
      <c r="XBD30" s="1782"/>
      <c r="XBE30" s="1781"/>
      <c r="XBF30" s="1782"/>
      <c r="XBG30" s="1782"/>
      <c r="XBH30" s="1782"/>
      <c r="XBI30" s="1782"/>
      <c r="XBJ30" s="1782"/>
      <c r="XBK30" s="1782"/>
      <c r="XBL30" s="1782"/>
      <c r="XBM30" s="1782"/>
      <c r="XBN30" s="1782"/>
      <c r="XBO30" s="1781"/>
      <c r="XBP30" s="1782"/>
      <c r="XBQ30" s="1782"/>
      <c r="XBR30" s="1782"/>
      <c r="XBS30" s="1782"/>
      <c r="XBT30" s="1782"/>
      <c r="XBU30" s="1782"/>
      <c r="XBV30" s="1782"/>
      <c r="XBW30" s="1782"/>
      <c r="XBX30" s="1782"/>
      <c r="XBY30" s="1781"/>
      <c r="XBZ30" s="1782"/>
      <c r="XCA30" s="1782"/>
      <c r="XCB30" s="1782"/>
      <c r="XCC30" s="1782"/>
      <c r="XCD30" s="1782"/>
      <c r="XCE30" s="1782"/>
      <c r="XCF30" s="1782"/>
      <c r="XCG30" s="1782"/>
      <c r="XCH30" s="1782"/>
      <c r="XCI30" s="1781"/>
      <c r="XCJ30" s="1782"/>
      <c r="XCK30" s="1782"/>
      <c r="XCL30" s="1782"/>
      <c r="XCM30" s="1782"/>
      <c r="XCN30" s="1782"/>
      <c r="XCO30" s="1782"/>
      <c r="XCP30" s="1782"/>
      <c r="XCQ30" s="1782"/>
      <c r="XCR30" s="1782"/>
      <c r="XCS30" s="1781"/>
      <c r="XCT30" s="1782"/>
      <c r="XCU30" s="1782"/>
      <c r="XCV30" s="1782"/>
      <c r="XCW30" s="1782"/>
      <c r="XCX30" s="1782"/>
      <c r="XCY30" s="1782"/>
      <c r="XCZ30" s="1782"/>
      <c r="XDA30" s="1782"/>
      <c r="XDB30" s="1782"/>
      <c r="XDC30" s="1781"/>
      <c r="XDD30" s="1782"/>
      <c r="XDE30" s="1782"/>
      <c r="XDF30" s="1782"/>
      <c r="XDG30" s="1782"/>
      <c r="XDH30" s="1782"/>
      <c r="XDI30" s="1782"/>
      <c r="XDJ30" s="1782"/>
      <c r="XDK30" s="1782"/>
      <c r="XDL30" s="1782"/>
      <c r="XDM30" s="1781"/>
      <c r="XDN30" s="1782"/>
      <c r="XDO30" s="1782"/>
      <c r="XDP30" s="1782"/>
      <c r="XDQ30" s="1782"/>
      <c r="XDR30" s="1782"/>
      <c r="XDS30" s="1782"/>
      <c r="XDT30" s="1782"/>
      <c r="XDU30" s="1782"/>
      <c r="XDV30" s="1782"/>
      <c r="XDW30" s="1781"/>
      <c r="XDX30" s="1782"/>
      <c r="XDY30" s="1782"/>
      <c r="XDZ30" s="1782"/>
      <c r="XEA30" s="1782"/>
      <c r="XEB30" s="1782"/>
      <c r="XEC30" s="1782"/>
      <c r="XED30" s="1782"/>
      <c r="XEE30" s="1782"/>
      <c r="XEF30" s="1782"/>
      <c r="XEG30" s="1781"/>
      <c r="XEH30" s="1782"/>
      <c r="XEI30" s="1782"/>
      <c r="XEJ30" s="1782"/>
      <c r="XEK30" s="1782"/>
      <c r="XEL30" s="1782"/>
      <c r="XEM30" s="1782"/>
      <c r="XEN30" s="1782"/>
      <c r="XEO30" s="1782"/>
      <c r="XEP30" s="1782"/>
      <c r="XEQ30" s="1781"/>
      <c r="XER30" s="1782"/>
      <c r="XES30" s="1782"/>
      <c r="XET30" s="1782"/>
      <c r="XEU30" s="1782"/>
      <c r="XEV30" s="1782"/>
      <c r="XEW30" s="1782"/>
      <c r="XEX30" s="1782"/>
      <c r="XEY30" s="1782"/>
      <c r="XEZ30" s="1782"/>
      <c r="XFA30" s="1781"/>
      <c r="XFB30" s="1782"/>
      <c r="XFC30" s="1782"/>
      <c r="XFD30" s="1782"/>
    </row>
    <row r="31" spans="1:16384" s="1214" customFormat="1" ht="35" x14ac:dyDescent="0.35">
      <c r="A31" s="1215" t="s">
        <v>1543</v>
      </c>
      <c r="B31" s="1220"/>
      <c r="C31" s="1220"/>
      <c r="D31" s="1220"/>
      <c r="E31" s="1220"/>
      <c r="F31" s="1220"/>
      <c r="G31" s="1220"/>
      <c r="H31" s="1220"/>
      <c r="I31" s="1220"/>
      <c r="J31" s="1220"/>
      <c r="K31" s="1219"/>
      <c r="L31" s="1219"/>
      <c r="M31" s="1219"/>
      <c r="N31" s="1219"/>
      <c r="O31" s="1219"/>
      <c r="P31" s="1219"/>
      <c r="Q31" s="1219"/>
      <c r="R31" s="1219"/>
      <c r="S31" s="1221"/>
      <c r="T31" s="1221"/>
      <c r="U31" s="1221"/>
      <c r="V31" s="1221"/>
      <c r="W31" s="1221"/>
      <c r="X31" s="1221"/>
      <c r="Y31" s="1221"/>
      <c r="Z31" s="1221"/>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row>
    <row r="32" spans="1:16384" s="1208" customFormat="1" ht="16.5" customHeight="1" x14ac:dyDescent="0.35">
      <c r="A32" s="1215" t="s">
        <v>1544</v>
      </c>
      <c r="B32" s="1222"/>
      <c r="C32" s="1222"/>
      <c r="D32" s="1222"/>
      <c r="E32" s="1222"/>
      <c r="F32" s="1222"/>
      <c r="G32" s="1222"/>
      <c r="H32" s="1222"/>
      <c r="I32" s="1222"/>
      <c r="J32" s="1222">
        <v>1500</v>
      </c>
      <c r="K32" s="1223"/>
      <c r="L32" s="1223"/>
      <c r="M32" s="1223"/>
      <c r="N32" s="1223"/>
      <c r="O32" s="1223"/>
      <c r="P32" s="1223"/>
      <c r="Q32" s="1223"/>
      <c r="R32" s="1223"/>
      <c r="S32" s="1223"/>
      <c r="T32" s="1223"/>
      <c r="U32" s="1223"/>
      <c r="V32" s="1223"/>
      <c r="W32" s="1224"/>
      <c r="X32" s="1224"/>
      <c r="Y32" s="1224"/>
      <c r="Z32" s="1224"/>
      <c r="AA32" s="1223"/>
      <c r="AB32" s="1223"/>
      <c r="AC32" s="1223"/>
      <c r="AD32" s="1223"/>
      <c r="AE32" s="1223"/>
      <c r="AF32" s="1223"/>
      <c r="AG32" s="1223"/>
      <c r="AH32" s="1223"/>
      <c r="AI32" s="1223"/>
      <c r="AJ32" s="1223"/>
      <c r="AK32" s="1223"/>
      <c r="AL32" s="1223"/>
      <c r="AM32" s="1223"/>
      <c r="AN32" s="1223"/>
      <c r="AO32" s="1223"/>
      <c r="AP32" s="1223"/>
      <c r="AQ32" s="1223"/>
      <c r="AR32" s="1223"/>
      <c r="AS32" s="1223"/>
      <c r="AT32" s="1223"/>
      <c r="AU32" s="1223"/>
      <c r="AV32" s="1223"/>
      <c r="AW32" s="1223"/>
      <c r="AX32" s="1223"/>
      <c r="AY32" s="1223"/>
      <c r="AZ32" s="1223"/>
      <c r="BA32" s="1223"/>
      <c r="BB32" s="1223"/>
      <c r="BC32" s="1223"/>
      <c r="BD32" s="1223"/>
      <c r="BE32" s="1223"/>
      <c r="BF32" s="1223"/>
    </row>
    <row r="33" spans="1:58" s="1208" customFormat="1" ht="22.5" customHeight="1" thickBot="1" x14ac:dyDescent="0.4">
      <c r="A33" s="1215" t="s">
        <v>1545</v>
      </c>
      <c r="B33" s="1218"/>
      <c r="C33" s="1218"/>
      <c r="D33" s="1218"/>
      <c r="E33" s="1218"/>
      <c r="F33" s="1218"/>
      <c r="G33" s="1218"/>
      <c r="H33" s="1218"/>
      <c r="I33" s="1225"/>
      <c r="J33" s="1218">
        <v>500</v>
      </c>
      <c r="K33" s="1223"/>
      <c r="L33" s="1223"/>
      <c r="M33" s="1223"/>
      <c r="N33" s="1223"/>
      <c r="O33" s="1223"/>
      <c r="P33" s="1223"/>
      <c r="Q33" s="1223"/>
      <c r="R33" s="1223"/>
      <c r="S33" s="1224"/>
      <c r="T33" s="1224"/>
      <c r="U33" s="1224"/>
      <c r="V33" s="1224"/>
      <c r="W33" s="1224"/>
      <c r="X33" s="1224"/>
      <c r="Y33" s="1224"/>
      <c r="Z33" s="1224"/>
      <c r="AA33" s="1223"/>
      <c r="AB33" s="1223"/>
      <c r="AC33" s="1223"/>
      <c r="AD33" s="1223"/>
      <c r="AE33" s="1223"/>
      <c r="AF33" s="1223"/>
      <c r="AG33" s="1223"/>
      <c r="AH33" s="1223"/>
      <c r="AI33" s="1223"/>
      <c r="AJ33" s="1223"/>
      <c r="AK33" s="1223"/>
      <c r="AL33" s="1223"/>
      <c r="AM33" s="1223"/>
      <c r="AN33" s="1223"/>
      <c r="AO33" s="1223"/>
      <c r="AP33" s="1223"/>
      <c r="AQ33" s="1223"/>
      <c r="AR33" s="1223"/>
      <c r="AS33" s="1223"/>
      <c r="AT33" s="1223"/>
      <c r="AU33" s="1223"/>
      <c r="AV33" s="1223"/>
      <c r="AW33" s="1223"/>
      <c r="AX33" s="1223"/>
      <c r="AY33" s="1223"/>
      <c r="AZ33" s="1223"/>
      <c r="BA33" s="1223"/>
      <c r="BB33" s="1223"/>
      <c r="BC33" s="1223"/>
      <c r="BD33" s="1223"/>
      <c r="BE33" s="1223"/>
      <c r="BF33" s="1223"/>
    </row>
    <row r="34" spans="1:58" s="1214" customFormat="1" ht="30.75" customHeight="1" thickBot="1" x14ac:dyDescent="0.4">
      <c r="A34" s="1170" t="s">
        <v>1546</v>
      </c>
      <c r="B34" s="1170"/>
      <c r="C34" s="1170"/>
      <c r="D34" s="1170"/>
      <c r="E34" s="1170"/>
      <c r="F34" s="1170"/>
      <c r="G34" s="1170"/>
      <c r="H34" s="1211"/>
      <c r="I34" s="1173">
        <v>0</v>
      </c>
      <c r="J34" s="1213">
        <f>SUM(J31:J33)</f>
        <v>2000</v>
      </c>
      <c r="K34" s="1219"/>
      <c r="L34" s="1219"/>
      <c r="M34" s="1219"/>
      <c r="N34" s="1219"/>
      <c r="O34" s="1219"/>
      <c r="P34" s="1219"/>
      <c r="Q34" s="1219"/>
      <c r="R34" s="1219"/>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row>
    <row r="35" spans="1:58" s="1214" customFormat="1" ht="36" customHeight="1" x14ac:dyDescent="0.35">
      <c r="A35" s="1783" t="s">
        <v>1547</v>
      </c>
      <c r="B35" s="1784"/>
      <c r="C35" s="1784"/>
      <c r="D35" s="1784"/>
      <c r="E35" s="1784"/>
      <c r="F35" s="1784"/>
      <c r="G35" s="1784"/>
      <c r="H35" s="1784"/>
      <c r="I35" s="1784"/>
      <c r="J35" s="1785"/>
      <c r="K35" s="1219"/>
      <c r="L35" s="1219"/>
      <c r="M35" s="1219"/>
      <c r="N35" s="1219"/>
      <c r="O35" s="1219"/>
      <c r="P35" s="1219"/>
      <c r="Q35" s="1219"/>
      <c r="R35" s="1219"/>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row>
    <row r="36" spans="1:58" s="1208" customFormat="1" ht="21.75" customHeight="1" x14ac:dyDescent="0.35">
      <c r="A36" s="1215" t="s">
        <v>1548</v>
      </c>
      <c r="B36" s="1218"/>
      <c r="C36" s="1218"/>
      <c r="D36" s="1218"/>
      <c r="E36" s="1218"/>
      <c r="F36" s="1218"/>
      <c r="G36" s="1218"/>
      <c r="H36" s="1218"/>
      <c r="I36" s="1218"/>
      <c r="J36" s="1218">
        <v>1000</v>
      </c>
      <c r="K36" s="1223"/>
      <c r="L36" s="1223"/>
      <c r="M36" s="1223"/>
      <c r="N36" s="1223"/>
      <c r="O36" s="1224"/>
      <c r="P36" s="1224"/>
      <c r="Q36" s="1224"/>
      <c r="R36" s="1224"/>
      <c r="S36" s="1223"/>
      <c r="T36" s="1223"/>
      <c r="U36" s="1223"/>
      <c r="V36" s="1223"/>
      <c r="W36" s="1223"/>
      <c r="X36" s="1223"/>
      <c r="Y36" s="1223"/>
      <c r="Z36" s="1223"/>
      <c r="AA36" s="1223"/>
      <c r="AB36" s="1223"/>
      <c r="AC36" s="1223"/>
      <c r="AD36" s="1223"/>
      <c r="AE36" s="1223"/>
      <c r="AF36" s="1223"/>
      <c r="AG36" s="1223"/>
      <c r="AH36" s="1223"/>
      <c r="AI36" s="1223"/>
      <c r="AJ36" s="1223"/>
      <c r="AK36" s="1223"/>
      <c r="AL36" s="1223"/>
      <c r="AM36" s="1223"/>
      <c r="AN36" s="1223"/>
      <c r="AO36" s="1223"/>
      <c r="AP36" s="1223"/>
      <c r="AQ36" s="1223"/>
      <c r="AR36" s="1223"/>
      <c r="AS36" s="1223"/>
      <c r="AT36" s="1223"/>
      <c r="AU36" s="1223"/>
      <c r="AV36" s="1223"/>
      <c r="AW36" s="1223"/>
      <c r="AX36" s="1223"/>
      <c r="AY36" s="1223"/>
      <c r="AZ36" s="1223"/>
      <c r="BA36" s="1223"/>
      <c r="BB36" s="1223"/>
      <c r="BC36" s="1223"/>
      <c r="BD36" s="1223"/>
      <c r="BE36" s="1223"/>
      <c r="BF36" s="1223"/>
    </row>
    <row r="37" spans="1:58" s="1208" customFormat="1" ht="21.75" customHeight="1" x14ac:dyDescent="0.35">
      <c r="A37" s="1215" t="s">
        <v>1549</v>
      </c>
      <c r="B37" s="1218"/>
      <c r="C37" s="1218"/>
      <c r="D37" s="1218"/>
      <c r="E37" s="1218"/>
      <c r="F37" s="1218"/>
      <c r="G37" s="1218"/>
      <c r="H37" s="1218"/>
      <c r="I37" s="1218"/>
      <c r="J37" s="1218">
        <v>1000</v>
      </c>
      <c r="K37" s="1223"/>
      <c r="L37" s="1223"/>
      <c r="M37" s="1223"/>
      <c r="N37" s="1223"/>
      <c r="O37" s="1224"/>
      <c r="P37" s="1224"/>
      <c r="Q37" s="1224"/>
      <c r="R37" s="1224"/>
      <c r="S37" s="1223"/>
      <c r="T37" s="1223"/>
      <c r="U37" s="1223"/>
      <c r="V37" s="1223"/>
      <c r="W37" s="1223"/>
      <c r="X37" s="1223"/>
      <c r="Y37" s="1223"/>
      <c r="Z37" s="1223"/>
      <c r="AA37" s="1223"/>
      <c r="AB37" s="1223"/>
      <c r="AC37" s="1223"/>
      <c r="AD37" s="1223"/>
      <c r="AE37" s="1223"/>
      <c r="AF37" s="1223"/>
      <c r="AG37" s="1223"/>
      <c r="AH37" s="1223"/>
      <c r="AI37" s="1223"/>
      <c r="AJ37" s="1223"/>
      <c r="AK37" s="1223"/>
      <c r="AL37" s="1223"/>
      <c r="AM37" s="1223"/>
      <c r="AN37" s="1223"/>
      <c r="AO37" s="1223"/>
      <c r="AP37" s="1223"/>
      <c r="AQ37" s="1223"/>
      <c r="AR37" s="1223"/>
      <c r="AS37" s="1223"/>
      <c r="AT37" s="1223"/>
      <c r="AU37" s="1223"/>
      <c r="AV37" s="1223"/>
      <c r="AW37" s="1223"/>
      <c r="AX37" s="1223"/>
      <c r="AY37" s="1223"/>
      <c r="AZ37" s="1223"/>
      <c r="BA37" s="1223"/>
      <c r="BB37" s="1223"/>
      <c r="BC37" s="1223"/>
      <c r="BD37" s="1223"/>
      <c r="BE37" s="1223"/>
      <c r="BF37" s="1223"/>
    </row>
    <row r="38" spans="1:58" s="1208" customFormat="1" ht="18.75" customHeight="1" x14ac:dyDescent="0.35">
      <c r="A38" s="1215" t="s">
        <v>1550</v>
      </c>
      <c r="B38" s="1226"/>
      <c r="C38" s="1226"/>
      <c r="D38" s="1226"/>
      <c r="E38" s="1226"/>
      <c r="F38" s="1226"/>
      <c r="G38" s="1226"/>
      <c r="H38" s="1226"/>
      <c r="I38" s="1226"/>
      <c r="J38" s="1226">
        <v>2000</v>
      </c>
      <c r="K38" s="1223"/>
      <c r="L38" s="1223"/>
      <c r="M38" s="1223"/>
      <c r="N38" s="1223"/>
      <c r="O38" s="1223"/>
      <c r="P38" s="1223"/>
      <c r="Q38" s="1223"/>
      <c r="R38" s="1223"/>
      <c r="S38" s="1224"/>
      <c r="T38" s="1224"/>
      <c r="U38" s="1224"/>
      <c r="V38" s="1224"/>
      <c r="W38" s="1224"/>
      <c r="X38" s="1224"/>
      <c r="Y38" s="1224"/>
      <c r="Z38" s="1224"/>
      <c r="AA38" s="1224"/>
      <c r="AB38" s="1224"/>
      <c r="AC38" s="1224"/>
      <c r="AD38" s="1224"/>
      <c r="AE38" s="1223"/>
      <c r="AF38" s="1223"/>
      <c r="AG38" s="1223"/>
      <c r="AH38" s="1223"/>
      <c r="AI38" s="1223"/>
      <c r="AJ38" s="1223"/>
      <c r="AK38" s="1223"/>
      <c r="AL38" s="1223"/>
      <c r="AM38" s="1223"/>
      <c r="AN38" s="1223"/>
      <c r="AO38" s="1223"/>
      <c r="AP38" s="1223"/>
      <c r="AQ38" s="1223"/>
      <c r="AR38" s="1223"/>
      <c r="AS38" s="1223"/>
      <c r="AT38" s="1223"/>
      <c r="AU38" s="1223"/>
      <c r="AV38" s="1223"/>
      <c r="AW38" s="1223"/>
      <c r="AX38" s="1223"/>
      <c r="AY38" s="1223"/>
      <c r="AZ38" s="1223"/>
      <c r="BA38" s="1223"/>
      <c r="BB38" s="1223"/>
      <c r="BC38" s="1223"/>
      <c r="BD38" s="1223"/>
      <c r="BE38" s="1223"/>
      <c r="BF38" s="1223"/>
    </row>
    <row r="39" spans="1:58" s="1208" customFormat="1" ht="18.75" customHeight="1" x14ac:dyDescent="0.35">
      <c r="A39" s="1215" t="s">
        <v>1551</v>
      </c>
      <c r="B39" s="1226"/>
      <c r="C39" s="1226"/>
      <c r="D39" s="1226"/>
      <c r="E39" s="1218"/>
      <c r="F39" s="1226"/>
      <c r="G39" s="1218"/>
      <c r="H39" s="1218"/>
      <c r="I39" s="1218"/>
      <c r="J39" s="1218">
        <v>2000</v>
      </c>
      <c r="K39" s="1223"/>
      <c r="L39" s="1223"/>
      <c r="M39" s="1223"/>
      <c r="N39" s="1223"/>
      <c r="O39" s="1223"/>
      <c r="P39" s="1223"/>
      <c r="Q39" s="1223"/>
      <c r="R39" s="1223"/>
      <c r="S39" s="1223"/>
      <c r="T39" s="1223"/>
      <c r="U39" s="1223"/>
      <c r="V39" s="1223"/>
      <c r="W39" s="1223"/>
      <c r="X39" s="1223"/>
      <c r="Y39" s="1223"/>
      <c r="Z39" s="1223"/>
      <c r="AA39" s="1223"/>
      <c r="AB39" s="1223"/>
      <c r="AC39" s="1223"/>
      <c r="AD39" s="1223"/>
      <c r="AE39" s="1224"/>
      <c r="AF39" s="1224"/>
      <c r="AG39" s="1224"/>
      <c r="AH39" s="1224"/>
      <c r="AI39" s="1223"/>
      <c r="AJ39" s="1223"/>
      <c r="AK39" s="1223"/>
      <c r="AL39" s="1223"/>
      <c r="AM39" s="1223"/>
      <c r="AN39" s="1223"/>
      <c r="AO39" s="1223"/>
      <c r="AP39" s="1223"/>
      <c r="AQ39" s="1223"/>
      <c r="AR39" s="1223"/>
      <c r="AS39" s="1223"/>
      <c r="AT39" s="1223"/>
      <c r="AU39" s="1223"/>
      <c r="AV39" s="1223"/>
      <c r="AW39" s="1223"/>
      <c r="AX39" s="1223"/>
      <c r="AY39" s="1223"/>
      <c r="AZ39" s="1223"/>
      <c r="BA39" s="1223"/>
      <c r="BB39" s="1223"/>
      <c r="BC39" s="1223"/>
      <c r="BD39" s="1223"/>
      <c r="BE39" s="1223"/>
      <c r="BF39" s="1223"/>
    </row>
    <row r="40" spans="1:58" s="1208" customFormat="1" ht="20.25" customHeight="1" thickBot="1" x14ac:dyDescent="0.4">
      <c r="A40" s="1215" t="s">
        <v>1552</v>
      </c>
      <c r="B40" s="1218"/>
      <c r="C40" s="1226"/>
      <c r="D40" s="1218"/>
      <c r="E40" s="1218"/>
      <c r="F40" s="1226"/>
      <c r="G40" s="1218"/>
      <c r="H40" s="1218"/>
      <c r="I40" s="1225"/>
      <c r="J40" s="1218">
        <v>5000</v>
      </c>
      <c r="K40" s="1223"/>
      <c r="L40" s="1223"/>
      <c r="M40" s="1223"/>
      <c r="N40" s="1223"/>
      <c r="O40" s="1223"/>
      <c r="P40" s="1223"/>
      <c r="Q40" s="1223"/>
      <c r="R40" s="1223"/>
      <c r="S40" s="1223"/>
      <c r="T40" s="1223"/>
      <c r="U40" s="1223"/>
      <c r="V40" s="1223"/>
      <c r="W40" s="1223"/>
      <c r="X40" s="1223"/>
      <c r="Y40" s="1223"/>
      <c r="Z40" s="1223"/>
      <c r="AA40" s="1223"/>
      <c r="AB40" s="1223"/>
      <c r="AC40" s="1223"/>
      <c r="AD40" s="1223"/>
      <c r="AE40" s="1223"/>
      <c r="AF40" s="1223"/>
      <c r="AG40" s="1223"/>
      <c r="AH40" s="1223"/>
      <c r="AI40" s="1224"/>
      <c r="AJ40" s="1224"/>
      <c r="AK40" s="1224"/>
      <c r="AL40" s="1224"/>
      <c r="AM40" s="1223"/>
      <c r="AN40" s="1223"/>
      <c r="AO40" s="1223"/>
      <c r="AP40" s="1223"/>
      <c r="AQ40" s="1223"/>
      <c r="AR40" s="1223"/>
      <c r="AS40" s="1223"/>
      <c r="AT40" s="1223"/>
      <c r="AU40" s="1223"/>
      <c r="AV40" s="1223"/>
      <c r="AW40" s="1223"/>
      <c r="AX40" s="1223"/>
      <c r="AY40" s="1223"/>
      <c r="AZ40" s="1223"/>
      <c r="BA40" s="1223"/>
      <c r="BB40" s="1223"/>
      <c r="BC40" s="1223"/>
      <c r="BD40" s="1223"/>
      <c r="BE40" s="1223"/>
      <c r="BF40" s="1223"/>
    </row>
    <row r="41" spans="1:58" s="1214" customFormat="1" ht="24.75" customHeight="1" thickBot="1" x14ac:dyDescent="0.4">
      <c r="A41" s="1170" t="s">
        <v>1553</v>
      </c>
      <c r="B41" s="1170"/>
      <c r="C41" s="1170"/>
      <c r="D41" s="1170"/>
      <c r="E41" s="1170"/>
      <c r="F41" s="1170"/>
      <c r="G41" s="1170"/>
      <c r="H41" s="1211"/>
      <c r="I41" s="1173">
        <v>0</v>
      </c>
      <c r="J41" s="1213">
        <f>SUM(J36:J40)</f>
        <v>11000</v>
      </c>
      <c r="K41" s="1219"/>
      <c r="L41" s="1219"/>
      <c r="M41" s="1219"/>
      <c r="N41" s="1219"/>
      <c r="O41" s="1219"/>
      <c r="P41" s="1219"/>
      <c r="Q41" s="1219"/>
      <c r="R41" s="1219"/>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row>
    <row r="42" spans="1:58" s="1228" customFormat="1" ht="36" customHeight="1" x14ac:dyDescent="0.35">
      <c r="A42" s="1786" t="s">
        <v>1554</v>
      </c>
      <c r="B42" s="1787"/>
      <c r="C42" s="1787"/>
      <c r="D42" s="1787"/>
      <c r="E42" s="1787"/>
      <c r="F42" s="1787"/>
      <c r="G42" s="1787"/>
      <c r="H42" s="1787"/>
      <c r="I42" s="1787"/>
      <c r="J42" s="1787"/>
      <c r="K42" s="1227"/>
      <c r="L42" s="1227"/>
      <c r="M42" s="1227"/>
      <c r="N42" s="1227"/>
      <c r="O42" s="1227"/>
      <c r="P42" s="1227"/>
      <c r="Q42" s="1227"/>
      <c r="R42" s="1227"/>
      <c r="S42" s="1227"/>
      <c r="T42" s="1227"/>
      <c r="U42" s="1227"/>
      <c r="V42" s="1227"/>
      <c r="W42" s="1227"/>
      <c r="X42" s="1227"/>
      <c r="Y42" s="1227"/>
      <c r="Z42" s="1227"/>
      <c r="AA42" s="1227"/>
      <c r="AB42" s="1227"/>
      <c r="AC42" s="1227"/>
      <c r="AD42" s="1227"/>
      <c r="AE42" s="1227"/>
      <c r="AF42" s="1227"/>
      <c r="AG42" s="1227"/>
      <c r="AH42" s="1227"/>
      <c r="AI42" s="1227"/>
      <c r="AJ42" s="1227"/>
      <c r="AK42" s="1227"/>
      <c r="AL42" s="1227"/>
      <c r="AM42" s="1227"/>
      <c r="AN42" s="1227"/>
      <c r="AO42" s="1227"/>
      <c r="AP42" s="1227"/>
      <c r="AQ42" s="1227"/>
      <c r="AR42" s="1227"/>
      <c r="AS42" s="1227"/>
      <c r="AT42" s="1227"/>
      <c r="AU42" s="1227"/>
      <c r="AV42" s="1227"/>
      <c r="AW42" s="1227"/>
      <c r="AX42" s="1227"/>
      <c r="AY42" s="1227"/>
      <c r="AZ42" s="1227"/>
      <c r="BA42" s="1227"/>
      <c r="BB42" s="1227"/>
      <c r="BC42" s="1227"/>
      <c r="BD42" s="1227"/>
      <c r="BE42" s="1227"/>
      <c r="BF42" s="1227"/>
    </row>
    <row r="43" spans="1:58" s="1208" customFormat="1" ht="21.75" customHeight="1" x14ac:dyDescent="0.35">
      <c r="A43" s="1215" t="s">
        <v>1555</v>
      </c>
      <c r="B43" s="1218"/>
      <c r="C43" s="1218"/>
      <c r="D43" s="1218"/>
      <c r="E43" s="1218"/>
      <c r="F43" s="1218"/>
      <c r="G43" s="1218"/>
      <c r="H43" s="1218"/>
      <c r="I43" s="1218"/>
      <c r="J43" s="1218">
        <v>1000</v>
      </c>
      <c r="K43" s="1223"/>
      <c r="L43" s="1223"/>
      <c r="M43" s="1223"/>
      <c r="N43" s="1223"/>
      <c r="O43" s="1224"/>
      <c r="P43" s="1224"/>
      <c r="Q43" s="1224"/>
      <c r="R43" s="1224"/>
      <c r="S43" s="1223"/>
      <c r="T43" s="1223"/>
      <c r="U43" s="1223"/>
      <c r="V43" s="1223"/>
      <c r="W43" s="1223"/>
      <c r="X43" s="1223"/>
      <c r="Y43" s="1223"/>
      <c r="Z43" s="1223"/>
      <c r="AA43" s="1223"/>
      <c r="AB43" s="1223"/>
      <c r="AC43" s="1223"/>
      <c r="AD43" s="1223"/>
      <c r="AE43" s="1223"/>
      <c r="AF43" s="1223"/>
      <c r="AG43" s="1223"/>
      <c r="AH43" s="1223"/>
      <c r="AI43" s="1223"/>
      <c r="AJ43" s="1223"/>
      <c r="AK43" s="1223"/>
      <c r="AL43" s="1223"/>
      <c r="AM43" s="1223"/>
      <c r="AN43" s="1223"/>
      <c r="AO43" s="1223"/>
      <c r="AP43" s="1223"/>
      <c r="AQ43" s="1223"/>
      <c r="AR43" s="1223"/>
      <c r="AS43" s="1223"/>
      <c r="AT43" s="1223"/>
      <c r="AU43" s="1223"/>
      <c r="AV43" s="1223"/>
      <c r="AW43" s="1223"/>
      <c r="AX43" s="1223"/>
      <c r="AY43" s="1223"/>
      <c r="AZ43" s="1223"/>
      <c r="BA43" s="1223"/>
      <c r="BB43" s="1223"/>
      <c r="BC43" s="1223"/>
      <c r="BD43" s="1223"/>
      <c r="BE43" s="1223"/>
      <c r="BF43" s="1223"/>
    </row>
    <row r="44" spans="1:58" s="1208" customFormat="1" ht="18.75" customHeight="1" x14ac:dyDescent="0.35">
      <c r="A44" s="1215" t="s">
        <v>1556</v>
      </c>
      <c r="B44" s="1226"/>
      <c r="C44" s="1226"/>
      <c r="D44" s="1226"/>
      <c r="E44" s="1226"/>
      <c r="F44" s="1226"/>
      <c r="G44" s="1226"/>
      <c r="H44" s="1226"/>
      <c r="I44" s="1226"/>
      <c r="J44" s="1226">
        <v>2500</v>
      </c>
      <c r="K44" s="1223"/>
      <c r="L44" s="1223"/>
      <c r="M44" s="1223"/>
      <c r="N44" s="1223"/>
      <c r="O44" s="1223"/>
      <c r="P44" s="1223"/>
      <c r="Q44" s="1223"/>
      <c r="R44" s="1223"/>
      <c r="S44" s="1224"/>
      <c r="T44" s="1224"/>
      <c r="U44" s="1224"/>
      <c r="V44" s="1224"/>
      <c r="W44" s="1224"/>
      <c r="X44" s="1224"/>
      <c r="Y44" s="1224"/>
      <c r="Z44" s="1224"/>
      <c r="AA44" s="1224"/>
      <c r="AB44" s="1224"/>
      <c r="AC44" s="1224"/>
      <c r="AD44" s="1224"/>
      <c r="AE44" s="1223"/>
      <c r="AF44" s="1223"/>
      <c r="AG44" s="1223"/>
      <c r="AH44" s="1223"/>
      <c r="AI44" s="1223"/>
      <c r="AJ44" s="1223"/>
      <c r="AK44" s="1223"/>
      <c r="AL44" s="1223"/>
      <c r="AM44" s="1223"/>
      <c r="AN44" s="1223"/>
      <c r="AO44" s="1223"/>
      <c r="AP44" s="1223"/>
      <c r="AQ44" s="1223"/>
      <c r="AR44" s="1223"/>
      <c r="AS44" s="1223"/>
      <c r="AT44" s="1223"/>
      <c r="AU44" s="1223"/>
      <c r="AV44" s="1223"/>
      <c r="AW44" s="1223"/>
      <c r="AX44" s="1223"/>
      <c r="AY44" s="1223"/>
      <c r="AZ44" s="1223"/>
      <c r="BA44" s="1223"/>
      <c r="BB44" s="1223"/>
      <c r="BC44" s="1223"/>
      <c r="BD44" s="1223"/>
      <c r="BE44" s="1223"/>
      <c r="BF44" s="1223"/>
    </row>
    <row r="45" spans="1:58" s="1208" customFormat="1" ht="18.75" customHeight="1" x14ac:dyDescent="0.35">
      <c r="A45" s="1215" t="s">
        <v>1557</v>
      </c>
      <c r="B45" s="1226"/>
      <c r="C45" s="1226"/>
      <c r="D45" s="1226"/>
      <c r="E45" s="1218"/>
      <c r="F45" s="1226"/>
      <c r="G45" s="1218"/>
      <c r="H45" s="1218"/>
      <c r="I45" s="1218"/>
      <c r="J45" s="1218">
        <v>2000</v>
      </c>
      <c r="K45" s="1223"/>
      <c r="L45" s="1223"/>
      <c r="M45" s="1223"/>
      <c r="N45" s="1223"/>
      <c r="O45" s="1223"/>
      <c r="P45" s="1223"/>
      <c r="Q45" s="1223"/>
      <c r="R45" s="1223"/>
      <c r="S45" s="1223"/>
      <c r="T45" s="1223"/>
      <c r="U45" s="1223"/>
      <c r="V45" s="1223"/>
      <c r="W45" s="1223"/>
      <c r="X45" s="1223"/>
      <c r="Y45" s="1223"/>
      <c r="Z45" s="1223"/>
      <c r="AA45" s="1223"/>
      <c r="AB45" s="1223"/>
      <c r="AC45" s="1223"/>
      <c r="AD45" s="1223"/>
      <c r="AE45" s="1224"/>
      <c r="AF45" s="1224"/>
      <c r="AG45" s="1224"/>
      <c r="AH45" s="1224"/>
      <c r="AI45" s="1223"/>
      <c r="AJ45" s="1223"/>
      <c r="AK45" s="1223"/>
      <c r="AL45" s="1223"/>
      <c r="AM45" s="1223"/>
      <c r="AN45" s="1223"/>
      <c r="AO45" s="1223"/>
      <c r="AP45" s="1223"/>
      <c r="AQ45" s="1223"/>
      <c r="AR45" s="1223"/>
      <c r="AS45" s="1223"/>
      <c r="AT45" s="1223"/>
      <c r="AU45" s="1223"/>
      <c r="AV45" s="1223"/>
      <c r="AW45" s="1223"/>
      <c r="AX45" s="1223"/>
      <c r="AY45" s="1223"/>
      <c r="AZ45" s="1223"/>
      <c r="BA45" s="1223"/>
      <c r="BB45" s="1223"/>
      <c r="BC45" s="1223"/>
      <c r="BD45" s="1223"/>
      <c r="BE45" s="1223"/>
      <c r="BF45" s="1223"/>
    </row>
    <row r="46" spans="1:58" s="1208" customFormat="1" ht="20.25" customHeight="1" thickBot="1" x14ac:dyDescent="0.4">
      <c r="A46" s="1215" t="s">
        <v>1558</v>
      </c>
      <c r="B46" s="1218"/>
      <c r="C46" s="1226"/>
      <c r="D46" s="1218"/>
      <c r="E46" s="1218"/>
      <c r="F46" s="1226"/>
      <c r="G46" s="1218"/>
      <c r="H46" s="1218"/>
      <c r="I46" s="1225"/>
      <c r="J46" s="1218">
        <v>5000</v>
      </c>
      <c r="K46" s="1223"/>
      <c r="L46" s="1223"/>
      <c r="M46" s="1223"/>
      <c r="N46" s="1223"/>
      <c r="O46" s="1223"/>
      <c r="P46" s="1223"/>
      <c r="Q46" s="1223"/>
      <c r="R46" s="1223"/>
      <c r="S46" s="1223"/>
      <c r="T46" s="1223"/>
      <c r="U46" s="1223"/>
      <c r="V46" s="1223"/>
      <c r="W46" s="1223"/>
      <c r="X46" s="1223"/>
      <c r="Y46" s="1223"/>
      <c r="Z46" s="1223"/>
      <c r="AA46" s="1223"/>
      <c r="AB46" s="1223"/>
      <c r="AC46" s="1223"/>
      <c r="AD46" s="1223"/>
      <c r="AE46" s="1223"/>
      <c r="AF46" s="1223"/>
      <c r="AG46" s="1223"/>
      <c r="AH46" s="1223"/>
      <c r="AI46" s="1224"/>
      <c r="AJ46" s="1224"/>
      <c r="AK46" s="1224"/>
      <c r="AL46" s="1224"/>
      <c r="AM46" s="1223"/>
      <c r="AN46" s="1223"/>
      <c r="AO46" s="1223"/>
      <c r="AP46" s="1223"/>
      <c r="AQ46" s="1223"/>
      <c r="AR46" s="1223"/>
      <c r="AS46" s="1223"/>
      <c r="AT46" s="1223"/>
      <c r="AU46" s="1223"/>
      <c r="AV46" s="1223"/>
      <c r="AW46" s="1223"/>
      <c r="AX46" s="1223"/>
      <c r="AY46" s="1223"/>
      <c r="AZ46" s="1223"/>
      <c r="BA46" s="1223"/>
      <c r="BB46" s="1223"/>
      <c r="BC46" s="1223"/>
      <c r="BD46" s="1223"/>
      <c r="BE46" s="1223"/>
      <c r="BF46" s="1223"/>
    </row>
    <row r="47" spans="1:58" s="1214" customFormat="1" ht="18" thickBot="1" x14ac:dyDescent="0.4">
      <c r="A47" s="1170" t="s">
        <v>1559</v>
      </c>
      <c r="B47" s="1170"/>
      <c r="C47" s="1170"/>
      <c r="D47" s="1170"/>
      <c r="E47" s="1170"/>
      <c r="F47" s="1170"/>
      <c r="G47" s="1170"/>
      <c r="H47" s="1211"/>
      <c r="I47" s="1173">
        <f>SUM(I43:I46)</f>
        <v>0</v>
      </c>
      <c r="J47" s="1213">
        <f>SUM(J43:J46)</f>
        <v>10500</v>
      </c>
      <c r="K47" s="1219"/>
      <c r="L47" s="1219"/>
      <c r="M47" s="1219"/>
      <c r="N47" s="1219"/>
      <c r="O47" s="1219"/>
      <c r="P47" s="1219"/>
      <c r="Q47" s="1219"/>
      <c r="R47" s="1219"/>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row>
    <row r="48" spans="1:58" s="1230" customFormat="1" ht="36" customHeight="1" x14ac:dyDescent="0.35">
      <c r="A48" s="1755" t="s">
        <v>1560</v>
      </c>
      <c r="B48" s="1756"/>
      <c r="C48" s="1756"/>
      <c r="D48" s="1756"/>
      <c r="E48" s="1756"/>
      <c r="F48" s="1756"/>
      <c r="G48" s="1756"/>
      <c r="H48" s="1756"/>
      <c r="I48" s="1756"/>
      <c r="J48" s="1756"/>
      <c r="K48" s="1229"/>
      <c r="L48" s="1229"/>
      <c r="M48" s="1229"/>
      <c r="N48" s="1229"/>
      <c r="O48" s="1229"/>
      <c r="P48" s="1229"/>
      <c r="Q48" s="1229"/>
      <c r="R48" s="1229"/>
      <c r="S48" s="1229"/>
      <c r="T48" s="1229"/>
      <c r="U48" s="1229"/>
      <c r="V48" s="1229"/>
      <c r="W48" s="1229"/>
      <c r="X48" s="1229"/>
      <c r="Y48" s="1229"/>
      <c r="Z48" s="1229"/>
      <c r="AA48" s="1229"/>
      <c r="AB48" s="1229"/>
      <c r="AC48" s="1229"/>
      <c r="AD48" s="1229"/>
      <c r="AE48" s="1229"/>
      <c r="AF48" s="1229"/>
      <c r="AG48" s="1229"/>
      <c r="AH48" s="1229"/>
      <c r="AI48" s="1229"/>
      <c r="AJ48" s="1229"/>
      <c r="AK48" s="1229"/>
      <c r="AL48" s="1229"/>
      <c r="AM48" s="1229"/>
      <c r="AN48" s="1229"/>
      <c r="AO48" s="1229"/>
      <c r="AP48" s="1229"/>
      <c r="AQ48" s="1229"/>
      <c r="AR48" s="1229"/>
      <c r="AS48" s="1229"/>
      <c r="AT48" s="1229"/>
      <c r="AU48" s="1229"/>
      <c r="AV48" s="1229"/>
      <c r="AW48" s="1229"/>
      <c r="AX48" s="1229"/>
      <c r="AY48" s="1229"/>
      <c r="AZ48" s="1229"/>
      <c r="BA48" s="1229"/>
      <c r="BB48" s="1229"/>
      <c r="BC48" s="1229"/>
      <c r="BD48" s="1229"/>
      <c r="BE48" s="1229"/>
      <c r="BF48" s="1229"/>
    </row>
    <row r="49" spans="1:58" s="1208" customFormat="1" ht="19.5" customHeight="1" x14ac:dyDescent="0.35">
      <c r="A49" s="1215" t="s">
        <v>1561</v>
      </c>
      <c r="B49" s="1218"/>
      <c r="C49" s="1218"/>
      <c r="D49" s="1218"/>
      <c r="E49" s="1218"/>
      <c r="F49" s="1218"/>
      <c r="G49" s="1218"/>
      <c r="H49" s="1218"/>
      <c r="I49" s="1218"/>
      <c r="J49" s="1218">
        <v>2000</v>
      </c>
      <c r="K49" s="1223"/>
      <c r="L49" s="1223"/>
      <c r="M49" s="1223"/>
      <c r="N49" s="1223"/>
      <c r="O49" s="1223"/>
      <c r="P49" s="1223"/>
      <c r="Q49" s="1223"/>
      <c r="R49" s="1223"/>
      <c r="S49" s="1223"/>
      <c r="T49" s="1223"/>
      <c r="U49" s="1223"/>
      <c r="V49" s="1223"/>
      <c r="W49" s="1223"/>
      <c r="X49" s="1223"/>
      <c r="Y49" s="1223"/>
      <c r="Z49" s="1223"/>
      <c r="AA49" s="1223"/>
      <c r="AB49" s="1223"/>
      <c r="AC49" s="1223"/>
      <c r="AD49" s="1223"/>
      <c r="AE49" s="1223"/>
      <c r="AF49" s="1223"/>
      <c r="AG49" s="1223"/>
      <c r="AH49" s="1223"/>
      <c r="AI49" s="1223"/>
      <c r="AJ49" s="1223"/>
      <c r="AK49" s="1223"/>
      <c r="AL49" s="1223"/>
      <c r="AM49" s="1223"/>
      <c r="AN49" s="1223"/>
      <c r="AO49" s="1223"/>
      <c r="AP49" s="1223"/>
      <c r="AQ49" s="1223"/>
      <c r="AR49" s="1223"/>
      <c r="AS49" s="1223"/>
      <c r="AT49" s="1223"/>
      <c r="AU49" s="1223"/>
      <c r="AV49" s="1223"/>
      <c r="AW49" s="1223"/>
      <c r="AX49" s="1223"/>
      <c r="AY49" s="1224"/>
      <c r="AZ49" s="1224"/>
      <c r="BA49" s="1224"/>
      <c r="BB49" s="1224"/>
      <c r="BC49" s="1224"/>
      <c r="BD49" s="1224"/>
      <c r="BE49" s="1224"/>
      <c r="BF49" s="1224"/>
    </row>
    <row r="50" spans="1:58" s="1208" customFormat="1" ht="21" customHeight="1" thickBot="1" x14ac:dyDescent="0.4">
      <c r="A50" s="1215" t="s">
        <v>1562</v>
      </c>
      <c r="B50" s="1218"/>
      <c r="C50" s="1218"/>
      <c r="D50" s="1218"/>
      <c r="E50" s="1218"/>
      <c r="F50" s="1218"/>
      <c r="G50" s="1218"/>
      <c r="H50" s="1218"/>
      <c r="I50" s="1225"/>
      <c r="J50" s="1218">
        <v>2000</v>
      </c>
      <c r="K50" s="1223"/>
      <c r="L50" s="1223"/>
      <c r="M50" s="1223"/>
      <c r="N50" s="1223"/>
      <c r="O50" s="1223"/>
      <c r="P50" s="1223"/>
      <c r="Q50" s="1223"/>
      <c r="R50" s="1223"/>
      <c r="S50" s="1223"/>
      <c r="T50" s="1223"/>
      <c r="U50" s="1223"/>
      <c r="V50" s="1223"/>
      <c r="W50" s="1223"/>
      <c r="X50" s="1223"/>
      <c r="Y50" s="1223"/>
      <c r="Z50" s="1223"/>
      <c r="AA50" s="1223"/>
      <c r="AB50" s="1223"/>
      <c r="AC50" s="1223"/>
      <c r="AD50" s="1223"/>
      <c r="AE50" s="1223"/>
      <c r="AF50" s="1223"/>
      <c r="AG50" s="1223"/>
      <c r="AH50" s="1223"/>
      <c r="AI50" s="1223"/>
      <c r="AJ50" s="1223"/>
      <c r="AK50" s="1223"/>
      <c r="AL50" s="1223"/>
      <c r="AM50" s="1223"/>
      <c r="AN50" s="1223"/>
      <c r="AO50" s="1223"/>
      <c r="AP50" s="1223"/>
      <c r="AQ50" s="1223"/>
      <c r="AR50" s="1223"/>
      <c r="AS50" s="1223"/>
      <c r="AT50" s="1223"/>
      <c r="AU50" s="1223"/>
      <c r="AV50" s="1223"/>
      <c r="AW50" s="1223"/>
      <c r="AX50" s="1223"/>
      <c r="AY50" s="1223"/>
      <c r="AZ50" s="1223"/>
      <c r="BA50" s="1223"/>
      <c r="BB50" s="1223"/>
      <c r="BC50" s="1223"/>
      <c r="BD50" s="1223"/>
      <c r="BE50" s="1223"/>
      <c r="BF50" s="1224"/>
    </row>
    <row r="51" spans="1:58" s="1214" customFormat="1" ht="18" thickBot="1" x14ac:dyDescent="0.4">
      <c r="A51" s="1170" t="s">
        <v>1563</v>
      </c>
      <c r="B51" s="1170"/>
      <c r="C51" s="1170"/>
      <c r="D51" s="1170"/>
      <c r="E51" s="1170"/>
      <c r="F51" s="1170"/>
      <c r="G51" s="1170"/>
      <c r="H51" s="1211"/>
      <c r="I51" s="1173" t="e">
        <f>SUM(#REF!)</f>
        <v>#REF!</v>
      </c>
      <c r="J51" s="1213">
        <f>SUM(J49:J50)</f>
        <v>4000</v>
      </c>
      <c r="K51" s="1219"/>
      <c r="L51" s="1219"/>
      <c r="M51" s="1219"/>
      <c r="N51" s="1219"/>
      <c r="O51" s="1219"/>
      <c r="P51" s="1219"/>
      <c r="Q51" s="1219"/>
      <c r="R51" s="1219"/>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row>
    <row r="52" spans="1:58" s="1214" customFormat="1" ht="42.75" customHeight="1" x14ac:dyDescent="0.35">
      <c r="A52" s="1746" t="s">
        <v>1564</v>
      </c>
      <c r="B52" s="1747"/>
      <c r="C52" s="1747"/>
      <c r="D52" s="1747"/>
      <c r="E52" s="1747"/>
      <c r="F52" s="1747"/>
      <c r="G52" s="1747"/>
      <c r="H52" s="1747"/>
      <c r="I52" s="1747"/>
      <c r="J52" s="1747"/>
      <c r="K52" s="1219"/>
      <c r="L52" s="1219"/>
      <c r="M52" s="1219"/>
      <c r="N52" s="1219"/>
      <c r="O52" s="1219"/>
      <c r="P52" s="1219"/>
      <c r="Q52" s="1219"/>
      <c r="R52" s="1219"/>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row>
    <row r="53" spans="1:58" s="1208" customFormat="1" ht="19.5" customHeight="1" x14ac:dyDescent="0.35">
      <c r="A53" s="1215" t="s">
        <v>1561</v>
      </c>
      <c r="B53" s="1218"/>
      <c r="C53" s="1218"/>
      <c r="D53" s="1218"/>
      <c r="E53" s="1218"/>
      <c r="F53" s="1218"/>
      <c r="G53" s="1218"/>
      <c r="H53" s="1218"/>
      <c r="I53" s="1218"/>
      <c r="J53" s="1218">
        <v>2000</v>
      </c>
      <c r="K53" s="1223"/>
      <c r="L53" s="1223"/>
      <c r="M53" s="1223"/>
      <c r="N53" s="1223"/>
      <c r="O53" s="1223"/>
      <c r="P53" s="1223"/>
      <c r="Q53" s="1223"/>
      <c r="R53" s="1223"/>
      <c r="S53" s="1223"/>
      <c r="T53" s="1223"/>
      <c r="U53" s="1223"/>
      <c r="V53" s="1223"/>
      <c r="W53" s="1223"/>
      <c r="X53" s="1223"/>
      <c r="Y53" s="1223"/>
      <c r="Z53" s="1223"/>
      <c r="AA53" s="1223"/>
      <c r="AB53" s="1223"/>
      <c r="AC53" s="1223"/>
      <c r="AD53" s="1223"/>
      <c r="AE53" s="1223"/>
      <c r="AF53" s="1223"/>
      <c r="AG53" s="1223"/>
      <c r="AH53" s="1223"/>
      <c r="AI53" s="1223"/>
      <c r="AJ53" s="1223"/>
      <c r="AK53" s="1223"/>
      <c r="AL53" s="1223"/>
      <c r="AM53" s="1223"/>
      <c r="AN53" s="1223"/>
      <c r="AO53" s="1223"/>
      <c r="AP53" s="1223"/>
      <c r="AQ53" s="1223"/>
      <c r="AR53" s="1223"/>
      <c r="AS53" s="1223"/>
      <c r="AT53" s="1223"/>
      <c r="AU53" s="1223"/>
      <c r="AV53" s="1223"/>
      <c r="AW53" s="1223"/>
      <c r="AX53" s="1223"/>
      <c r="AY53" s="1224"/>
      <c r="AZ53" s="1224"/>
      <c r="BA53" s="1224"/>
      <c r="BB53" s="1224"/>
      <c r="BC53" s="1224"/>
      <c r="BD53" s="1224"/>
      <c r="BE53" s="1224"/>
      <c r="BF53" s="1224"/>
    </row>
    <row r="54" spans="1:58" s="1208" customFormat="1" ht="21" customHeight="1" thickBot="1" x14ac:dyDescent="0.4">
      <c r="A54" s="1215" t="s">
        <v>1562</v>
      </c>
      <c r="B54" s="1218"/>
      <c r="C54" s="1218"/>
      <c r="D54" s="1218"/>
      <c r="E54" s="1218"/>
      <c r="F54" s="1218"/>
      <c r="G54" s="1218"/>
      <c r="H54" s="1218"/>
      <c r="I54" s="1225"/>
      <c r="J54" s="1218">
        <v>400</v>
      </c>
      <c r="K54" s="1223"/>
      <c r="L54" s="1223"/>
      <c r="M54" s="1223"/>
      <c r="N54" s="1223"/>
      <c r="O54" s="1223"/>
      <c r="P54" s="1223"/>
      <c r="Q54" s="1223"/>
      <c r="R54" s="1223"/>
      <c r="S54" s="1223"/>
      <c r="T54" s="1223"/>
      <c r="U54" s="1223"/>
      <c r="V54" s="1223"/>
      <c r="W54" s="1223"/>
      <c r="X54" s="1223"/>
      <c r="Y54" s="1223"/>
      <c r="Z54" s="1223"/>
      <c r="AA54" s="1223"/>
      <c r="AB54" s="1223"/>
      <c r="AC54" s="1223"/>
      <c r="AD54" s="1223"/>
      <c r="AE54" s="1223"/>
      <c r="AF54" s="1223"/>
      <c r="AG54" s="1223"/>
      <c r="AH54" s="1223"/>
      <c r="AI54" s="1223"/>
      <c r="AJ54" s="1223"/>
      <c r="AK54" s="1223"/>
      <c r="AL54" s="1223"/>
      <c r="AM54" s="1223"/>
      <c r="AN54" s="1223"/>
      <c r="AO54" s="1223"/>
      <c r="AP54" s="1223"/>
      <c r="AQ54" s="1223"/>
      <c r="AR54" s="1223"/>
      <c r="AS54" s="1223"/>
      <c r="AT54" s="1223"/>
      <c r="AU54" s="1223"/>
      <c r="AV54" s="1223"/>
      <c r="AW54" s="1223"/>
      <c r="AX54" s="1223"/>
      <c r="AY54" s="1223"/>
      <c r="AZ54" s="1223"/>
      <c r="BA54" s="1223"/>
      <c r="BB54" s="1223"/>
      <c r="BC54" s="1223"/>
      <c r="BD54" s="1223"/>
      <c r="BE54" s="1223"/>
      <c r="BF54" s="1224"/>
    </row>
    <row r="55" spans="1:58" s="1214" customFormat="1" ht="18" thickBot="1" x14ac:dyDescent="0.4">
      <c r="A55" s="1231" t="s">
        <v>1565</v>
      </c>
      <c r="B55" s="1231"/>
      <c r="C55" s="1231"/>
      <c r="D55" s="1231"/>
      <c r="E55" s="1231"/>
      <c r="F55" s="1231"/>
      <c r="G55" s="1231"/>
      <c r="H55" s="1232">
        <f>SUM(H54:H54)</f>
        <v>0</v>
      </c>
      <c r="I55" s="1173">
        <v>0</v>
      </c>
      <c r="J55" s="1233">
        <f>SUM(J53:J54)</f>
        <v>2400</v>
      </c>
      <c r="K55" s="1219"/>
      <c r="L55" s="1219"/>
      <c r="M55" s="1219"/>
      <c r="N55" s="1219"/>
      <c r="O55" s="1219"/>
      <c r="P55" s="1219"/>
      <c r="Q55" s="1219"/>
      <c r="R55" s="1219"/>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row>
    <row r="56" spans="1:58" s="1165" customFormat="1" ht="24.75" customHeight="1" thickBot="1" x14ac:dyDescent="0.4">
      <c r="A56" s="1234" t="s">
        <v>1566</v>
      </c>
      <c r="B56" s="1235"/>
      <c r="C56" s="1236"/>
      <c r="D56" s="1237"/>
      <c r="E56" s="1236"/>
      <c r="F56" s="1236"/>
      <c r="G56" s="1236"/>
      <c r="H56" s="1238">
        <f>H15+H19+H25+H29+H34+H41+H47+H55</f>
        <v>0</v>
      </c>
      <c r="I56" s="1237">
        <f>SUM(I18:I19)</f>
        <v>0</v>
      </c>
      <c r="J56" s="1239">
        <f>J15+J55+J51+J47+J41+J34+J29+J25+J19</f>
        <v>50500</v>
      </c>
      <c r="K56" s="943"/>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5"/>
      <c r="AY56" s="935"/>
      <c r="AZ56" s="935"/>
      <c r="BA56" s="935"/>
      <c r="BB56" s="935"/>
      <c r="BC56" s="935"/>
      <c r="BD56" s="935"/>
      <c r="BE56" s="935"/>
      <c r="BF56" s="935"/>
    </row>
    <row r="57" spans="1:58" s="1192" customFormat="1" ht="66" customHeight="1" thickBot="1" x14ac:dyDescent="0.4">
      <c r="A57" s="1775" t="s">
        <v>1567</v>
      </c>
      <c r="B57" s="1776"/>
      <c r="C57" s="1776"/>
      <c r="D57" s="1776"/>
      <c r="E57" s="1776"/>
      <c r="F57" s="1776"/>
      <c r="G57" s="1240"/>
      <c r="H57" s="1241"/>
      <c r="I57" s="1241"/>
      <c r="J57" s="952"/>
      <c r="K57" s="1022"/>
      <c r="L57" s="1022"/>
      <c r="M57" s="1022"/>
      <c r="N57" s="1022"/>
      <c r="O57" s="1022"/>
      <c r="P57" s="1022"/>
      <c r="Q57" s="1022"/>
      <c r="R57" s="1022"/>
      <c r="S57" s="1022"/>
      <c r="T57" s="1022"/>
      <c r="U57" s="1022"/>
      <c r="V57" s="1022"/>
      <c r="W57" s="1022"/>
      <c r="X57" s="1022"/>
      <c r="Y57" s="1022"/>
      <c r="Z57" s="1022"/>
      <c r="AA57" s="1022"/>
      <c r="AB57" s="1022"/>
      <c r="AC57" s="1022"/>
      <c r="AD57" s="1022"/>
      <c r="AE57" s="1022"/>
      <c r="AF57" s="1022"/>
      <c r="AG57" s="1022"/>
      <c r="AH57" s="1022"/>
      <c r="AI57" s="1022"/>
      <c r="AJ57" s="1022"/>
      <c r="AK57" s="1022"/>
      <c r="AL57" s="1022"/>
      <c r="AM57" s="1022"/>
      <c r="AN57" s="1022"/>
      <c r="AO57" s="1022"/>
      <c r="AP57" s="1022"/>
      <c r="AQ57" s="1022"/>
      <c r="AR57" s="1022"/>
      <c r="AS57" s="1022"/>
      <c r="AT57" s="1022"/>
      <c r="AU57" s="1022"/>
      <c r="AV57" s="1022"/>
      <c r="AW57" s="1022"/>
      <c r="AX57" s="1022"/>
      <c r="AY57" s="1022"/>
      <c r="AZ57" s="1022"/>
      <c r="BA57" s="1022"/>
      <c r="BB57" s="1022"/>
      <c r="BC57" s="1022"/>
      <c r="BD57" s="1022"/>
      <c r="BE57" s="1022"/>
      <c r="BF57" s="1022"/>
    </row>
    <row r="58" spans="1:58" ht="42.75" customHeight="1" x14ac:dyDescent="0.35">
      <c r="A58" s="1746" t="s">
        <v>1568</v>
      </c>
      <c r="B58" s="1777"/>
      <c r="C58" s="1777"/>
      <c r="D58" s="1777"/>
      <c r="E58" s="1777"/>
      <c r="F58" s="1777"/>
      <c r="G58" s="1777"/>
      <c r="H58" s="1777"/>
      <c r="I58" s="1777"/>
      <c r="J58" s="1777"/>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869"/>
      <c r="AJ58" s="869"/>
      <c r="AK58" s="869"/>
      <c r="AL58" s="869"/>
      <c r="AM58" s="869"/>
      <c r="AN58" s="869"/>
      <c r="AO58" s="869"/>
      <c r="AP58" s="869"/>
      <c r="AQ58" s="869"/>
      <c r="AR58" s="869"/>
      <c r="AS58" s="869"/>
      <c r="AT58" s="869"/>
      <c r="AU58" s="869"/>
      <c r="AV58" s="869"/>
      <c r="AW58" s="869"/>
      <c r="AX58" s="869"/>
      <c r="AY58" s="869"/>
      <c r="AZ58" s="869"/>
      <c r="BA58" s="869"/>
      <c r="BB58" s="869"/>
      <c r="BC58" s="869"/>
      <c r="BD58" s="869"/>
      <c r="BE58" s="869"/>
      <c r="BF58" s="869"/>
    </row>
    <row r="59" spans="1:58" s="1208" customFormat="1" ht="21.75" customHeight="1" x14ac:dyDescent="0.35">
      <c r="A59" s="1242" t="s">
        <v>1569</v>
      </c>
      <c r="B59" s="1218"/>
      <c r="C59" s="1218"/>
      <c r="D59" s="1218"/>
      <c r="E59" s="1218"/>
      <c r="F59" s="1218"/>
      <c r="G59" s="1218"/>
      <c r="H59" s="1218"/>
      <c r="I59" s="1218"/>
      <c r="J59" s="1207">
        <v>1000</v>
      </c>
      <c r="K59" s="1223"/>
      <c r="L59" s="1223"/>
      <c r="M59" s="1223"/>
      <c r="N59" s="1223"/>
      <c r="O59" s="1223"/>
      <c r="P59" s="1223"/>
      <c r="Q59" s="1223"/>
      <c r="R59" s="1223"/>
      <c r="S59" s="1223"/>
      <c r="T59" s="1223"/>
      <c r="U59" s="1223"/>
      <c r="V59" s="1223"/>
      <c r="W59" s="1223"/>
      <c r="X59" s="1223"/>
      <c r="Y59" s="1223"/>
      <c r="Z59" s="1223"/>
      <c r="AA59" s="1223"/>
      <c r="AB59" s="1223"/>
      <c r="AC59" s="1223"/>
      <c r="AD59" s="1223"/>
      <c r="AE59" s="1223"/>
      <c r="AF59" s="1223"/>
      <c r="AG59" s="1223"/>
      <c r="AH59" s="1223"/>
      <c r="AI59" s="1223"/>
      <c r="AJ59" s="1223"/>
      <c r="AK59" s="1223"/>
      <c r="AL59" s="1223"/>
      <c r="AM59" s="1223"/>
      <c r="AN59" s="1223"/>
      <c r="AO59" s="1223"/>
      <c r="AP59" s="1223"/>
      <c r="AQ59" s="1223"/>
      <c r="AR59" s="1223"/>
      <c r="AS59" s="1223"/>
      <c r="AT59" s="1223"/>
      <c r="AU59" s="1223"/>
      <c r="AV59" s="1223"/>
      <c r="AW59" s="1223"/>
      <c r="AX59" s="1223"/>
      <c r="AY59" s="1223"/>
      <c r="AZ59" s="1223"/>
      <c r="BA59" s="1223"/>
      <c r="BB59" s="1223"/>
      <c r="BC59" s="1224"/>
      <c r="BD59" s="1224"/>
      <c r="BE59" s="1224"/>
      <c r="BF59" s="1224"/>
    </row>
    <row r="60" spans="1:58" s="1208" customFormat="1" ht="18.75" customHeight="1" x14ac:dyDescent="0.35">
      <c r="A60" s="1243" t="s">
        <v>1570</v>
      </c>
      <c r="B60" s="1226"/>
      <c r="C60" s="1226"/>
      <c r="D60" s="1226"/>
      <c r="E60" s="1226"/>
      <c r="F60" s="1226"/>
      <c r="G60" s="1226"/>
      <c r="H60" s="1226"/>
      <c r="I60" s="1226"/>
      <c r="J60" s="1244">
        <v>2500</v>
      </c>
      <c r="K60" s="1223"/>
      <c r="L60" s="1223"/>
      <c r="M60" s="1223"/>
      <c r="N60" s="1223"/>
      <c r="O60" s="1223"/>
      <c r="P60" s="1223"/>
      <c r="Q60" s="1223"/>
      <c r="R60" s="1223"/>
      <c r="S60" s="1223"/>
      <c r="T60" s="1223"/>
      <c r="U60" s="1223"/>
      <c r="V60" s="1223"/>
      <c r="W60" s="1223"/>
      <c r="X60" s="1223"/>
      <c r="Y60" s="1223"/>
      <c r="Z60" s="1223"/>
      <c r="AA60" s="1223"/>
      <c r="AB60" s="1223"/>
      <c r="AC60" s="1223"/>
      <c r="AD60" s="1223"/>
      <c r="AE60" s="1223"/>
      <c r="AF60" s="1223"/>
      <c r="AG60" s="1223"/>
      <c r="AH60" s="1223"/>
      <c r="AI60" s="1223"/>
      <c r="AJ60" s="1223"/>
      <c r="AK60" s="1223"/>
      <c r="AL60" s="1223"/>
      <c r="AM60" s="1223"/>
      <c r="AN60" s="1223"/>
      <c r="AO60" s="1223"/>
      <c r="AP60" s="1223"/>
      <c r="AQ60" s="1223"/>
      <c r="AR60" s="1223"/>
      <c r="AS60" s="1223"/>
      <c r="AT60" s="1223"/>
      <c r="AU60" s="1223"/>
      <c r="AV60" s="1223"/>
      <c r="AW60" s="1223"/>
      <c r="AX60" s="1223"/>
      <c r="AY60" s="1223"/>
      <c r="AZ60" s="1223"/>
      <c r="BA60" s="1223"/>
      <c r="BB60" s="1223"/>
      <c r="BC60" s="1223"/>
      <c r="BD60" s="1223"/>
      <c r="BE60" s="1223"/>
      <c r="BF60" s="1224">
        <v>2019</v>
      </c>
    </row>
    <row r="61" spans="1:58" s="1208" customFormat="1" ht="18.75" customHeight="1" x14ac:dyDescent="0.35">
      <c r="A61" s="1245" t="s">
        <v>1557</v>
      </c>
      <c r="B61" s="1226"/>
      <c r="C61" s="1226"/>
      <c r="D61" s="1226"/>
      <c r="E61" s="1218"/>
      <c r="F61" s="1226"/>
      <c r="G61" s="1218"/>
      <c r="H61" s="1218"/>
      <c r="I61" s="1218"/>
      <c r="J61" s="1207">
        <v>2000</v>
      </c>
      <c r="K61" s="1223"/>
      <c r="L61" s="1223"/>
      <c r="M61" s="1223"/>
      <c r="N61" s="1223"/>
      <c r="O61" s="1223"/>
      <c r="P61" s="1223"/>
      <c r="Q61" s="1223"/>
      <c r="R61" s="1223"/>
      <c r="S61" s="1223"/>
      <c r="T61" s="1223"/>
      <c r="U61" s="1223"/>
      <c r="V61" s="1223"/>
      <c r="W61" s="1223"/>
      <c r="X61" s="1223"/>
      <c r="Y61" s="1223"/>
      <c r="Z61" s="1223"/>
      <c r="AA61" s="1223"/>
      <c r="AB61" s="1223"/>
      <c r="AC61" s="1223"/>
      <c r="AD61" s="1223"/>
      <c r="AE61" s="1223"/>
      <c r="AF61" s="1223"/>
      <c r="AG61" s="1223"/>
      <c r="AH61" s="1223"/>
      <c r="AI61" s="1223"/>
      <c r="AJ61" s="1223"/>
      <c r="AK61" s="1223"/>
      <c r="AL61" s="1223"/>
      <c r="AM61" s="1223"/>
      <c r="AN61" s="1223"/>
      <c r="AO61" s="1223"/>
      <c r="AP61" s="1223"/>
      <c r="AQ61" s="1223"/>
      <c r="AR61" s="1223"/>
      <c r="AS61" s="1223"/>
      <c r="AT61" s="1223"/>
      <c r="AU61" s="1223"/>
      <c r="AV61" s="1223"/>
      <c r="AW61" s="1223"/>
      <c r="AX61" s="1223"/>
      <c r="AY61" s="1223"/>
      <c r="AZ61" s="1223"/>
      <c r="BA61" s="1223"/>
      <c r="BB61" s="1223"/>
      <c r="BC61" s="1223"/>
      <c r="BD61" s="1223"/>
      <c r="BE61" s="1223"/>
      <c r="BF61" s="1224">
        <v>2019</v>
      </c>
    </row>
    <row r="62" spans="1:58" s="1208" customFormat="1" ht="24.75" customHeight="1" thickBot="1" x14ac:dyDescent="0.4">
      <c r="A62" s="1245" t="s">
        <v>1558</v>
      </c>
      <c r="B62" s="1218"/>
      <c r="C62" s="1226"/>
      <c r="D62" s="1218"/>
      <c r="E62" s="1218"/>
      <c r="F62" s="1226"/>
      <c r="G62" s="1218"/>
      <c r="H62" s="1218"/>
      <c r="I62" s="1225"/>
      <c r="J62" s="1207">
        <v>5000</v>
      </c>
      <c r="K62" s="1223"/>
      <c r="L62" s="1223"/>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3"/>
      <c r="AI62" s="1223"/>
      <c r="AJ62" s="1223"/>
      <c r="AK62" s="1223"/>
      <c r="AL62" s="1223"/>
      <c r="AM62" s="1223"/>
      <c r="AN62" s="1223"/>
      <c r="AO62" s="1223"/>
      <c r="AP62" s="1223"/>
      <c r="AQ62" s="1223"/>
      <c r="AR62" s="1223"/>
      <c r="AS62" s="1223"/>
      <c r="AT62" s="1223"/>
      <c r="AU62" s="1223"/>
      <c r="AV62" s="1223"/>
      <c r="AW62" s="1223"/>
      <c r="AX62" s="1223"/>
      <c r="AY62" s="1223"/>
      <c r="AZ62" s="1223"/>
      <c r="BA62" s="1223"/>
      <c r="BB62" s="1223"/>
      <c r="BC62" s="1223"/>
      <c r="BD62" s="1223"/>
      <c r="BE62" s="1223"/>
      <c r="BF62" s="1224">
        <v>2019</v>
      </c>
    </row>
    <row r="63" spans="1:58" ht="30" customHeight="1" thickBot="1" x14ac:dyDescent="0.4">
      <c r="A63" s="1200" t="s">
        <v>1571</v>
      </c>
      <c r="B63" s="1200"/>
      <c r="C63" s="1200"/>
      <c r="D63" s="1200"/>
      <c r="E63" s="1200"/>
      <c r="F63" s="1200"/>
      <c r="G63" s="1200"/>
      <c r="H63" s="1246"/>
      <c r="I63" s="1247"/>
      <c r="J63" s="1248">
        <f>SUM(J59:J62)</f>
        <v>10500</v>
      </c>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69"/>
      <c r="AY63" s="869"/>
      <c r="AZ63" s="869"/>
      <c r="BA63" s="869"/>
      <c r="BB63" s="869"/>
      <c r="BC63" s="869"/>
      <c r="BD63" s="869"/>
      <c r="BE63" s="869"/>
      <c r="BF63" s="869"/>
    </row>
    <row r="64" spans="1:58" ht="35.25" customHeight="1" x14ac:dyDescent="0.35">
      <c r="A64" s="1746" t="s">
        <v>1572</v>
      </c>
      <c r="B64" s="1747"/>
      <c r="C64" s="1747"/>
      <c r="D64" s="1747"/>
      <c r="E64" s="1747"/>
      <c r="F64" s="1747"/>
      <c r="G64" s="1747"/>
      <c r="H64" s="1747"/>
      <c r="I64" s="1747"/>
      <c r="J64" s="1747"/>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69"/>
      <c r="AY64" s="869"/>
      <c r="AZ64" s="869"/>
      <c r="BA64" s="869"/>
      <c r="BB64" s="869"/>
      <c r="BC64" s="869"/>
      <c r="BD64" s="869"/>
      <c r="BE64" s="869"/>
      <c r="BF64" s="869"/>
    </row>
    <row r="65" spans="1:58" s="1208" customFormat="1" ht="21.75" customHeight="1" x14ac:dyDescent="0.35">
      <c r="A65" s="1204" t="s">
        <v>1569</v>
      </c>
      <c r="B65" s="1207"/>
      <c r="C65" s="1207"/>
      <c r="D65" s="1207"/>
      <c r="E65" s="1207"/>
      <c r="F65" s="1207"/>
      <c r="G65" s="1207"/>
      <c r="H65" s="1207"/>
      <c r="I65" s="1207"/>
      <c r="J65" s="1207">
        <v>1000</v>
      </c>
      <c r="K65" s="1223"/>
      <c r="L65" s="1223"/>
      <c r="M65" s="1223"/>
      <c r="N65" s="1223"/>
      <c r="O65" s="1223"/>
      <c r="P65" s="1223"/>
      <c r="Q65" s="1223"/>
      <c r="R65" s="1223"/>
      <c r="S65" s="1223"/>
      <c r="T65" s="1223"/>
      <c r="U65" s="1223"/>
      <c r="V65" s="1223"/>
      <c r="W65" s="1223"/>
      <c r="X65" s="1223"/>
      <c r="Y65" s="1223"/>
      <c r="Z65" s="1223"/>
      <c r="AA65" s="1223"/>
      <c r="AB65" s="1223"/>
      <c r="AC65" s="1223"/>
      <c r="AD65" s="1223"/>
      <c r="AE65" s="1223"/>
      <c r="AF65" s="1223"/>
      <c r="AG65" s="1223"/>
      <c r="AH65" s="1223"/>
      <c r="AI65" s="1223"/>
      <c r="AJ65" s="1223"/>
      <c r="AK65" s="1223"/>
      <c r="AL65" s="1223"/>
      <c r="AM65" s="1223"/>
      <c r="AN65" s="1223"/>
      <c r="AO65" s="1223"/>
      <c r="AP65" s="1223"/>
      <c r="AQ65" s="1223"/>
      <c r="AR65" s="1223"/>
      <c r="AS65" s="1223"/>
      <c r="AT65" s="1223"/>
      <c r="AU65" s="1223"/>
      <c r="AV65" s="1223"/>
      <c r="AW65" s="1223"/>
      <c r="AX65" s="1223"/>
      <c r="AY65" s="1223"/>
      <c r="AZ65" s="1223"/>
      <c r="BA65" s="1223"/>
      <c r="BB65" s="1223"/>
      <c r="BC65" s="1224"/>
      <c r="BD65" s="1224"/>
      <c r="BE65" s="1224"/>
      <c r="BF65" s="1224"/>
    </row>
    <row r="66" spans="1:58" s="1208" customFormat="1" ht="18.75" customHeight="1" x14ac:dyDescent="0.35">
      <c r="A66" s="1204" t="s">
        <v>1570</v>
      </c>
      <c r="B66" s="1244"/>
      <c r="C66" s="1244"/>
      <c r="D66" s="1244"/>
      <c r="E66" s="1244"/>
      <c r="F66" s="1244"/>
      <c r="G66" s="1244"/>
      <c r="H66" s="1244"/>
      <c r="I66" s="1244"/>
      <c r="J66" s="1244">
        <v>2500</v>
      </c>
      <c r="K66" s="1223"/>
      <c r="L66" s="1223"/>
      <c r="M66" s="1223"/>
      <c r="N66" s="1223"/>
      <c r="O66" s="1223"/>
      <c r="P66" s="1223"/>
      <c r="Q66" s="1223"/>
      <c r="R66" s="1223"/>
      <c r="S66" s="1223"/>
      <c r="T66" s="1223"/>
      <c r="U66" s="1223"/>
      <c r="V66" s="1223"/>
      <c r="W66" s="1223"/>
      <c r="X66" s="1223"/>
      <c r="Y66" s="1223"/>
      <c r="Z66" s="1223"/>
      <c r="AA66" s="1223"/>
      <c r="AB66" s="1223"/>
      <c r="AC66" s="1223"/>
      <c r="AD66" s="1223"/>
      <c r="AE66" s="1223"/>
      <c r="AF66" s="1223"/>
      <c r="AG66" s="1223"/>
      <c r="AH66" s="1223"/>
      <c r="AI66" s="1223"/>
      <c r="AJ66" s="1223"/>
      <c r="AK66" s="1223"/>
      <c r="AL66" s="1223"/>
      <c r="AM66" s="1223"/>
      <c r="AN66" s="1223"/>
      <c r="AO66" s="1223"/>
      <c r="AP66" s="1223"/>
      <c r="AQ66" s="1223"/>
      <c r="AR66" s="1223"/>
      <c r="AS66" s="1223"/>
      <c r="AT66" s="1223"/>
      <c r="AU66" s="1223"/>
      <c r="AV66" s="1223"/>
      <c r="AW66" s="1223"/>
      <c r="AX66" s="1223"/>
      <c r="AY66" s="1223"/>
      <c r="AZ66" s="1223"/>
      <c r="BA66" s="1223"/>
      <c r="BB66" s="1223"/>
      <c r="BC66" s="1223"/>
      <c r="BD66" s="1223"/>
      <c r="BE66" s="1223"/>
      <c r="BF66" s="1224">
        <v>2019</v>
      </c>
    </row>
    <row r="67" spans="1:58" s="1208" customFormat="1" ht="18.75" customHeight="1" x14ac:dyDescent="0.35">
      <c r="A67" s="1204" t="s">
        <v>1551</v>
      </c>
      <c r="B67" s="1244"/>
      <c r="C67" s="1244"/>
      <c r="D67" s="1244"/>
      <c r="E67" s="1207"/>
      <c r="F67" s="1244"/>
      <c r="G67" s="1207"/>
      <c r="H67" s="1207"/>
      <c r="I67" s="1207"/>
      <c r="J67" s="1207">
        <v>2000</v>
      </c>
      <c r="K67" s="1223"/>
      <c r="L67" s="1223"/>
      <c r="M67" s="1223"/>
      <c r="N67" s="1223"/>
      <c r="O67" s="1223"/>
      <c r="P67" s="1223"/>
      <c r="Q67" s="1223"/>
      <c r="R67" s="1223"/>
      <c r="S67" s="1223"/>
      <c r="T67" s="1223"/>
      <c r="U67" s="1223"/>
      <c r="V67" s="1223"/>
      <c r="W67" s="1223"/>
      <c r="X67" s="1223"/>
      <c r="Y67" s="1223"/>
      <c r="Z67" s="1223"/>
      <c r="AA67" s="1223"/>
      <c r="AB67" s="1223"/>
      <c r="AC67" s="1223"/>
      <c r="AD67" s="1223"/>
      <c r="AE67" s="1223"/>
      <c r="AF67" s="1223"/>
      <c r="AG67" s="1223"/>
      <c r="AH67" s="1223"/>
      <c r="AI67" s="1223"/>
      <c r="AJ67" s="1223"/>
      <c r="AK67" s="1223"/>
      <c r="AL67" s="1223"/>
      <c r="AM67" s="1223"/>
      <c r="AN67" s="1223"/>
      <c r="AO67" s="1223"/>
      <c r="AP67" s="1223"/>
      <c r="AQ67" s="1223"/>
      <c r="AR67" s="1223"/>
      <c r="AS67" s="1223"/>
      <c r="AT67" s="1223"/>
      <c r="AU67" s="1223"/>
      <c r="AV67" s="1223"/>
      <c r="AW67" s="1223"/>
      <c r="AX67" s="1223"/>
      <c r="AY67" s="1223"/>
      <c r="AZ67" s="1223"/>
      <c r="BA67" s="1223"/>
      <c r="BB67" s="1223"/>
      <c r="BC67" s="1223"/>
      <c r="BD67" s="1223"/>
      <c r="BE67" s="1223"/>
      <c r="BF67" s="1224">
        <v>2019</v>
      </c>
    </row>
    <row r="68" spans="1:58" s="1208" customFormat="1" ht="20.25" customHeight="1" thickBot="1" x14ac:dyDescent="0.4">
      <c r="A68" s="1204" t="s">
        <v>1573</v>
      </c>
      <c r="B68" s="1207"/>
      <c r="C68" s="1244"/>
      <c r="D68" s="1207"/>
      <c r="E68" s="1207"/>
      <c r="F68" s="1244"/>
      <c r="G68" s="1207"/>
      <c r="H68" s="1207"/>
      <c r="I68" s="1207"/>
      <c r="J68" s="1207">
        <v>5000</v>
      </c>
      <c r="K68" s="1223"/>
      <c r="L68" s="1223"/>
      <c r="M68" s="1223"/>
      <c r="N68" s="1223"/>
      <c r="O68" s="1223"/>
      <c r="P68" s="1223"/>
      <c r="Q68" s="1223"/>
      <c r="R68" s="1223"/>
      <c r="S68" s="1223"/>
      <c r="T68" s="1223"/>
      <c r="U68" s="1223"/>
      <c r="V68" s="1223"/>
      <c r="W68" s="1223"/>
      <c r="X68" s="1223"/>
      <c r="Y68" s="1223"/>
      <c r="Z68" s="1223"/>
      <c r="AA68" s="1223"/>
      <c r="AB68" s="1223"/>
      <c r="AC68" s="1223"/>
      <c r="AD68" s="1223"/>
      <c r="AE68" s="1223"/>
      <c r="AF68" s="1223"/>
      <c r="AG68" s="1223"/>
      <c r="AH68" s="1223"/>
      <c r="AI68" s="1223"/>
      <c r="AJ68" s="1223"/>
      <c r="AK68" s="1223"/>
      <c r="AL68" s="1223"/>
      <c r="AM68" s="1223"/>
      <c r="AN68" s="1223"/>
      <c r="AO68" s="1223"/>
      <c r="AP68" s="1223"/>
      <c r="AQ68" s="1223"/>
      <c r="AR68" s="1223"/>
      <c r="AS68" s="1223"/>
      <c r="AT68" s="1223"/>
      <c r="AU68" s="1223"/>
      <c r="AV68" s="1223"/>
      <c r="AW68" s="1223"/>
      <c r="AX68" s="1223"/>
      <c r="AY68" s="1223"/>
      <c r="AZ68" s="1223"/>
      <c r="BA68" s="1223"/>
      <c r="BB68" s="1223"/>
      <c r="BC68" s="1223"/>
      <c r="BD68" s="1223"/>
      <c r="BE68" s="1223"/>
      <c r="BF68" s="1224">
        <v>2019</v>
      </c>
    </row>
    <row r="69" spans="1:58" s="1208" customFormat="1" ht="18.75" hidden="1" customHeight="1" x14ac:dyDescent="0.35">
      <c r="A69" s="1185" t="s">
        <v>1574</v>
      </c>
      <c r="B69" s="1185"/>
      <c r="C69" s="1185"/>
      <c r="D69" s="1185"/>
      <c r="E69" s="1185"/>
      <c r="F69" s="1185"/>
      <c r="G69" s="1185"/>
      <c r="H69" s="1185">
        <f>SUM(H65:H68)</f>
        <v>0</v>
      </c>
      <c r="I69" s="1185">
        <v>0</v>
      </c>
      <c r="J69" s="1185">
        <f>H69-I69</f>
        <v>0</v>
      </c>
      <c r="K69" s="1223"/>
      <c r="L69" s="1223"/>
      <c r="M69" s="1223"/>
      <c r="N69" s="1223"/>
      <c r="O69" s="1223"/>
      <c r="P69" s="1223"/>
      <c r="Q69" s="1223"/>
      <c r="R69" s="1223"/>
      <c r="S69" s="1223"/>
      <c r="T69" s="1223"/>
      <c r="U69" s="1223"/>
      <c r="V69" s="1223"/>
      <c r="W69" s="1223"/>
      <c r="X69" s="1223"/>
      <c r="Y69" s="1223"/>
      <c r="Z69" s="1223"/>
      <c r="AA69" s="1223"/>
      <c r="AB69" s="1223"/>
      <c r="AC69" s="1223"/>
      <c r="AD69" s="1223"/>
      <c r="AE69" s="1223"/>
      <c r="AF69" s="1223"/>
      <c r="AG69" s="1223"/>
      <c r="AH69" s="1223"/>
      <c r="AI69" s="1223"/>
      <c r="AJ69" s="1223"/>
      <c r="AK69" s="1223"/>
      <c r="AL69" s="1223"/>
      <c r="AM69" s="1223"/>
      <c r="AN69" s="1223"/>
      <c r="AO69" s="1223"/>
      <c r="AP69" s="1223"/>
      <c r="AQ69" s="1223"/>
      <c r="AR69" s="1223"/>
      <c r="AS69" s="1223"/>
      <c r="AT69" s="1223"/>
      <c r="AU69" s="1223"/>
      <c r="AV69" s="1223"/>
      <c r="AW69" s="1223"/>
      <c r="AX69" s="1223"/>
      <c r="AY69" s="1223"/>
      <c r="AZ69" s="1223"/>
      <c r="BA69" s="1223"/>
      <c r="BB69" s="1223"/>
      <c r="BC69" s="1223"/>
      <c r="BD69" s="1223"/>
      <c r="BE69" s="1223"/>
      <c r="BF69" s="1223"/>
    </row>
    <row r="70" spans="1:58" s="1208" customFormat="1" ht="12.75" hidden="1" customHeight="1" x14ac:dyDescent="0.35">
      <c r="A70" s="1778" t="s">
        <v>1575</v>
      </c>
      <c r="B70" s="1779"/>
      <c r="C70" s="1779"/>
      <c r="D70" s="1779"/>
      <c r="E70" s="1779"/>
      <c r="F70" s="1779"/>
      <c r="G70" s="1779"/>
      <c r="H70" s="1779"/>
      <c r="I70" s="1779"/>
      <c r="J70" s="1780"/>
      <c r="K70" s="1223"/>
      <c r="L70" s="1223"/>
      <c r="M70" s="1223"/>
      <c r="N70" s="1223"/>
      <c r="O70" s="1223"/>
      <c r="P70" s="1223"/>
      <c r="Q70" s="1223"/>
      <c r="R70" s="1223"/>
      <c r="S70" s="1223"/>
      <c r="T70" s="1223"/>
      <c r="U70" s="1223"/>
      <c r="V70" s="1223"/>
      <c r="W70" s="1223"/>
      <c r="X70" s="1223"/>
      <c r="Y70" s="1223"/>
      <c r="Z70" s="1223"/>
      <c r="AA70" s="1223"/>
      <c r="AB70" s="1223"/>
      <c r="AC70" s="1223"/>
      <c r="AD70" s="1223"/>
      <c r="AE70" s="1223"/>
      <c r="AF70" s="1223"/>
      <c r="AG70" s="1223"/>
      <c r="AH70" s="1223"/>
      <c r="AI70" s="1223"/>
      <c r="AJ70" s="1223"/>
      <c r="AK70" s="1223"/>
      <c r="AL70" s="1223"/>
      <c r="AM70" s="1223"/>
      <c r="AN70" s="1223"/>
      <c r="AO70" s="1223"/>
      <c r="AP70" s="1223"/>
      <c r="AQ70" s="1223"/>
      <c r="AR70" s="1223"/>
      <c r="AS70" s="1223"/>
      <c r="AT70" s="1223"/>
      <c r="AU70" s="1223"/>
      <c r="AV70" s="1223"/>
      <c r="AW70" s="1223"/>
      <c r="AX70" s="1223"/>
      <c r="AY70" s="1223"/>
      <c r="AZ70" s="1223"/>
      <c r="BA70" s="1223"/>
      <c r="BB70" s="1223"/>
      <c r="BC70" s="1223"/>
      <c r="BD70" s="1223"/>
      <c r="BE70" s="1223"/>
      <c r="BF70" s="1223"/>
    </row>
    <row r="71" spans="1:58" s="1208" customFormat="1" ht="12.75" hidden="1" customHeight="1" x14ac:dyDescent="0.35">
      <c r="A71" s="1249" t="s">
        <v>1576</v>
      </c>
      <c r="B71" s="1250"/>
      <c r="C71" s="1251" t="s">
        <v>1467</v>
      </c>
      <c r="D71" s="1252">
        <v>5</v>
      </c>
      <c r="E71" s="1253">
        <f>SUM(B71*D71)</f>
        <v>0</v>
      </c>
      <c r="F71" s="1254" t="s">
        <v>1577</v>
      </c>
      <c r="G71" s="1255">
        <v>1</v>
      </c>
      <c r="H71" s="1253">
        <f>SUM(E71*G71)</f>
        <v>0</v>
      </c>
      <c r="I71" s="1250"/>
      <c r="J71" s="1256">
        <f>H71-I71</f>
        <v>0</v>
      </c>
      <c r="K71" s="1223"/>
      <c r="L71" s="1223"/>
      <c r="M71" s="1223"/>
      <c r="N71" s="1223"/>
      <c r="O71" s="1223"/>
      <c r="P71" s="1223"/>
      <c r="Q71" s="1223"/>
      <c r="R71" s="1223"/>
      <c r="S71" s="1223"/>
      <c r="T71" s="1223"/>
      <c r="U71" s="1223"/>
      <c r="V71" s="1223"/>
      <c r="W71" s="1223"/>
      <c r="X71" s="1223"/>
      <c r="Y71" s="1223"/>
      <c r="Z71" s="1223"/>
      <c r="AA71" s="1223"/>
      <c r="AB71" s="1223"/>
      <c r="AC71" s="1223"/>
      <c r="AD71" s="1223"/>
      <c r="AE71" s="1223"/>
      <c r="AF71" s="1223"/>
      <c r="AG71" s="1223"/>
      <c r="AH71" s="1223"/>
      <c r="AI71" s="1223"/>
      <c r="AJ71" s="1223"/>
      <c r="AK71" s="1223"/>
      <c r="AL71" s="1223"/>
      <c r="AM71" s="1223"/>
      <c r="AN71" s="1223"/>
      <c r="AO71" s="1223"/>
      <c r="AP71" s="1223"/>
      <c r="AQ71" s="1223"/>
      <c r="AR71" s="1223"/>
      <c r="AS71" s="1223"/>
      <c r="AT71" s="1223"/>
      <c r="AU71" s="1223"/>
      <c r="AV71" s="1223"/>
      <c r="AW71" s="1223"/>
      <c r="AX71" s="1223"/>
      <c r="AY71" s="1223"/>
      <c r="AZ71" s="1223"/>
      <c r="BA71" s="1223"/>
      <c r="BB71" s="1223"/>
      <c r="BC71" s="1223"/>
      <c r="BD71" s="1223"/>
      <c r="BE71" s="1223"/>
      <c r="BF71" s="1223"/>
    </row>
    <row r="72" spans="1:58" s="1208" customFormat="1" ht="12.75" hidden="1" customHeight="1" x14ac:dyDescent="0.35">
      <c r="A72" s="1249" t="s">
        <v>1578</v>
      </c>
      <c r="B72" s="1250"/>
      <c r="C72" s="1251"/>
      <c r="D72" s="1250"/>
      <c r="E72" s="1253">
        <f>SUM(B72*D72)</f>
        <v>0</v>
      </c>
      <c r="F72" s="1254"/>
      <c r="G72" s="1255"/>
      <c r="H72" s="1253">
        <f>SUM(E72*G72)</f>
        <v>0</v>
      </c>
      <c r="I72" s="1250"/>
      <c r="J72" s="1256">
        <f>H72-I72</f>
        <v>0</v>
      </c>
      <c r="K72" s="1223"/>
      <c r="L72" s="1223"/>
      <c r="M72" s="1223"/>
      <c r="N72" s="1223"/>
      <c r="O72" s="1223"/>
      <c r="P72" s="1223"/>
      <c r="Q72" s="1223"/>
      <c r="R72" s="1223"/>
      <c r="S72" s="1223"/>
      <c r="T72" s="1223"/>
      <c r="U72" s="1223"/>
      <c r="V72" s="1223"/>
      <c r="W72" s="1223"/>
      <c r="X72" s="1223"/>
      <c r="Y72" s="1223"/>
      <c r="Z72" s="1223"/>
      <c r="AA72" s="1223"/>
      <c r="AB72" s="1223"/>
      <c r="AC72" s="1223"/>
      <c r="AD72" s="1223"/>
      <c r="AE72" s="1223"/>
      <c r="AF72" s="1223"/>
      <c r="AG72" s="1223"/>
      <c r="AH72" s="1223"/>
      <c r="AI72" s="1223"/>
      <c r="AJ72" s="1223"/>
      <c r="AK72" s="1223"/>
      <c r="AL72" s="1223"/>
      <c r="AM72" s="1223"/>
      <c r="AN72" s="1223"/>
      <c r="AO72" s="1223"/>
      <c r="AP72" s="1223"/>
      <c r="AQ72" s="1223"/>
      <c r="AR72" s="1223"/>
      <c r="AS72" s="1223"/>
      <c r="AT72" s="1223"/>
      <c r="AU72" s="1223"/>
      <c r="AV72" s="1223"/>
      <c r="AW72" s="1223"/>
      <c r="AX72" s="1223"/>
      <c r="AY72" s="1223"/>
      <c r="AZ72" s="1223"/>
      <c r="BA72" s="1223"/>
      <c r="BB72" s="1223"/>
      <c r="BC72" s="1223"/>
      <c r="BD72" s="1223"/>
      <c r="BE72" s="1223"/>
      <c r="BF72" s="1223"/>
    </row>
    <row r="73" spans="1:58" ht="22.5" customHeight="1" thickBot="1" x14ac:dyDescent="0.4">
      <c r="A73" s="1200" t="s">
        <v>1579</v>
      </c>
      <c r="B73" s="1200"/>
      <c r="C73" s="1200"/>
      <c r="D73" s="1200"/>
      <c r="E73" s="1200"/>
      <c r="F73" s="1200"/>
      <c r="G73" s="1200"/>
      <c r="H73" s="1248"/>
      <c r="I73" s="1257"/>
      <c r="J73" s="1258">
        <f>SUM(J65:J68)</f>
        <v>10500</v>
      </c>
      <c r="K73" s="869"/>
      <c r="L73" s="869"/>
      <c r="M73" s="869"/>
      <c r="N73" s="869"/>
      <c r="O73" s="869"/>
      <c r="P73" s="869"/>
      <c r="Q73" s="869"/>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869"/>
      <c r="BA73" s="869"/>
      <c r="BB73" s="869"/>
      <c r="BC73" s="869"/>
      <c r="BD73" s="869"/>
      <c r="BE73" s="869"/>
      <c r="BF73" s="869"/>
    </row>
    <row r="74" spans="1:58" ht="42.75" customHeight="1" x14ac:dyDescent="0.35">
      <c r="A74" s="1746" t="s">
        <v>1580</v>
      </c>
      <c r="B74" s="1766"/>
      <c r="C74" s="1766"/>
      <c r="D74" s="1766"/>
      <c r="E74" s="1766"/>
      <c r="F74" s="1766"/>
      <c r="G74" s="1766"/>
      <c r="H74" s="1766"/>
      <c r="I74" s="1766"/>
      <c r="J74" s="1766"/>
      <c r="K74" s="869"/>
      <c r="L74" s="869"/>
      <c r="M74" s="869"/>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869"/>
      <c r="BA74" s="869"/>
      <c r="BB74" s="869"/>
      <c r="BC74" s="869"/>
      <c r="BD74" s="869"/>
      <c r="BE74" s="869"/>
      <c r="BF74" s="869"/>
    </row>
    <row r="75" spans="1:58" s="1208" customFormat="1" ht="21.75" customHeight="1" x14ac:dyDescent="0.35">
      <c r="A75" s="1204" t="s">
        <v>1569</v>
      </c>
      <c r="B75" s="1218"/>
      <c r="C75" s="1218"/>
      <c r="D75" s="1218"/>
      <c r="E75" s="1218"/>
      <c r="F75" s="1218"/>
      <c r="G75" s="1218"/>
      <c r="H75" s="1218"/>
      <c r="I75" s="1218"/>
      <c r="J75" s="1259">
        <v>1000</v>
      </c>
      <c r="K75" s="1223"/>
      <c r="L75" s="1223"/>
      <c r="M75" s="1223"/>
      <c r="N75" s="1223"/>
      <c r="O75" s="1223"/>
      <c r="P75" s="1223"/>
      <c r="Q75" s="1223"/>
      <c r="R75" s="1223"/>
      <c r="S75" s="1223"/>
      <c r="T75" s="1223"/>
      <c r="U75" s="1223"/>
      <c r="V75" s="1223"/>
      <c r="W75" s="1223"/>
      <c r="X75" s="1223"/>
      <c r="Y75" s="1223"/>
      <c r="Z75" s="1223"/>
      <c r="AA75" s="1223"/>
      <c r="AB75" s="1223"/>
      <c r="AC75" s="1223"/>
      <c r="AD75" s="1223"/>
      <c r="AE75" s="1223"/>
      <c r="AF75" s="1223"/>
      <c r="AG75" s="1223"/>
      <c r="AH75" s="1223"/>
      <c r="AI75" s="1223"/>
      <c r="AJ75" s="1223"/>
      <c r="AK75" s="1223"/>
      <c r="AL75" s="1223"/>
      <c r="AM75" s="1223"/>
      <c r="AN75" s="1223"/>
      <c r="AO75" s="1223"/>
      <c r="AP75" s="1223"/>
      <c r="AQ75" s="1223"/>
      <c r="AR75" s="1223"/>
      <c r="AS75" s="1223"/>
      <c r="AT75" s="1223"/>
      <c r="AU75" s="1223"/>
      <c r="AV75" s="1223"/>
      <c r="AW75" s="1223"/>
      <c r="AX75" s="1223"/>
      <c r="AY75" s="1223"/>
      <c r="AZ75" s="1223"/>
      <c r="BA75" s="1223"/>
      <c r="BB75" s="1223"/>
      <c r="BC75" s="1224"/>
      <c r="BD75" s="1224"/>
      <c r="BE75" s="1224"/>
      <c r="BF75" s="1224"/>
    </row>
    <row r="76" spans="1:58" s="1208" customFormat="1" ht="18.75" customHeight="1" x14ac:dyDescent="0.35">
      <c r="A76" s="1204" t="s">
        <v>1570</v>
      </c>
      <c r="B76" s="1226"/>
      <c r="C76" s="1226"/>
      <c r="D76" s="1226"/>
      <c r="E76" s="1226"/>
      <c r="F76" s="1226"/>
      <c r="G76" s="1226"/>
      <c r="H76" s="1226"/>
      <c r="I76" s="1226"/>
      <c r="J76" s="1259">
        <v>2500</v>
      </c>
      <c r="K76" s="1223"/>
      <c r="L76" s="1223"/>
      <c r="M76" s="1223"/>
      <c r="N76" s="1223"/>
      <c r="O76" s="1223"/>
      <c r="P76" s="1223"/>
      <c r="Q76" s="1223"/>
      <c r="R76" s="1223"/>
      <c r="S76" s="1223"/>
      <c r="T76" s="1223"/>
      <c r="U76" s="1223"/>
      <c r="V76" s="1223"/>
      <c r="W76" s="1223"/>
      <c r="X76" s="1223"/>
      <c r="Y76" s="1223"/>
      <c r="Z76" s="1223"/>
      <c r="AA76" s="1223"/>
      <c r="AB76" s="1223"/>
      <c r="AC76" s="1223"/>
      <c r="AD76" s="1223"/>
      <c r="AE76" s="1223"/>
      <c r="AF76" s="1223"/>
      <c r="AG76" s="1223"/>
      <c r="AH76" s="1223"/>
      <c r="AI76" s="1223"/>
      <c r="AJ76" s="1223"/>
      <c r="AK76" s="1223"/>
      <c r="AL76" s="1223"/>
      <c r="AM76" s="1223"/>
      <c r="AN76" s="1223"/>
      <c r="AO76" s="1223"/>
      <c r="AP76" s="1223"/>
      <c r="AQ76" s="1223"/>
      <c r="AR76" s="1223"/>
      <c r="AS76" s="1223"/>
      <c r="AT76" s="1223"/>
      <c r="AU76" s="1223"/>
      <c r="AV76" s="1223"/>
      <c r="AW76" s="1223"/>
      <c r="AX76" s="1223"/>
      <c r="AY76" s="1223"/>
      <c r="AZ76" s="1223"/>
      <c r="BA76" s="1223"/>
      <c r="BB76" s="1223"/>
      <c r="BC76" s="1223"/>
      <c r="BD76" s="1223"/>
      <c r="BE76" s="1223"/>
      <c r="BF76" s="1224">
        <v>2019</v>
      </c>
    </row>
    <row r="77" spans="1:58" s="1208" customFormat="1" ht="18.75" customHeight="1" x14ac:dyDescent="0.35">
      <c r="A77" s="1204" t="s">
        <v>1557</v>
      </c>
      <c r="B77" s="1226"/>
      <c r="C77" s="1226"/>
      <c r="D77" s="1226"/>
      <c r="E77" s="1218"/>
      <c r="F77" s="1226"/>
      <c r="G77" s="1218"/>
      <c r="H77" s="1218"/>
      <c r="I77" s="1218"/>
      <c r="J77" s="1259">
        <v>2000</v>
      </c>
      <c r="K77" s="1223"/>
      <c r="L77" s="1223"/>
      <c r="M77" s="1223"/>
      <c r="N77" s="1223"/>
      <c r="O77" s="1223"/>
      <c r="P77" s="1223"/>
      <c r="Q77" s="1223"/>
      <c r="R77" s="1223"/>
      <c r="S77" s="1223"/>
      <c r="T77" s="1223"/>
      <c r="U77" s="1223"/>
      <c r="V77" s="1223"/>
      <c r="W77" s="1223"/>
      <c r="X77" s="1223"/>
      <c r="Y77" s="1223"/>
      <c r="Z77" s="1223"/>
      <c r="AA77" s="1223"/>
      <c r="AB77" s="1223"/>
      <c r="AC77" s="1223"/>
      <c r="AD77" s="1223"/>
      <c r="AE77" s="1223"/>
      <c r="AF77" s="1223"/>
      <c r="AG77" s="1223"/>
      <c r="AH77" s="1223"/>
      <c r="AI77" s="1223"/>
      <c r="AJ77" s="1223"/>
      <c r="AK77" s="1223"/>
      <c r="AL77" s="1223"/>
      <c r="AM77" s="1223"/>
      <c r="AN77" s="1223"/>
      <c r="AO77" s="1223"/>
      <c r="AP77" s="1223"/>
      <c r="AQ77" s="1223"/>
      <c r="AR77" s="1223"/>
      <c r="AS77" s="1223"/>
      <c r="AT77" s="1223"/>
      <c r="AU77" s="1223"/>
      <c r="AV77" s="1223"/>
      <c r="AW77" s="1223"/>
      <c r="AX77" s="1223"/>
      <c r="AY77" s="1223"/>
      <c r="AZ77" s="1223"/>
      <c r="BA77" s="1223"/>
      <c r="BB77" s="1223"/>
      <c r="BC77" s="1223"/>
      <c r="BD77" s="1223"/>
      <c r="BE77" s="1223"/>
      <c r="BF77" s="1224">
        <v>2019</v>
      </c>
    </row>
    <row r="78" spans="1:58" s="1208" customFormat="1" ht="24.75" customHeight="1" thickBot="1" x14ac:dyDescent="0.4">
      <c r="A78" s="1204" t="s">
        <v>1558</v>
      </c>
      <c r="B78" s="1218"/>
      <c r="C78" s="1226"/>
      <c r="D78" s="1218"/>
      <c r="E78" s="1218"/>
      <c r="F78" s="1226"/>
      <c r="G78" s="1218"/>
      <c r="H78" s="1218"/>
      <c r="I78" s="1225"/>
      <c r="J78" s="1259">
        <v>5000</v>
      </c>
      <c r="K78" s="1223"/>
      <c r="L78" s="1223"/>
      <c r="M78" s="1223"/>
      <c r="N78" s="1223"/>
      <c r="O78" s="1223"/>
      <c r="P78" s="1223"/>
      <c r="Q78" s="1223"/>
      <c r="R78" s="1223"/>
      <c r="S78" s="1223"/>
      <c r="T78" s="1223"/>
      <c r="U78" s="1223"/>
      <c r="V78" s="1223"/>
      <c r="W78" s="1223"/>
      <c r="X78" s="1223"/>
      <c r="Y78" s="1223"/>
      <c r="Z78" s="1223"/>
      <c r="AA78" s="1223"/>
      <c r="AB78" s="1223"/>
      <c r="AC78" s="1223"/>
      <c r="AD78" s="1223"/>
      <c r="AE78" s="1223"/>
      <c r="AF78" s="1223"/>
      <c r="AG78" s="1223"/>
      <c r="AH78" s="1223"/>
      <c r="AI78" s="1223"/>
      <c r="AJ78" s="1223"/>
      <c r="AK78" s="1223"/>
      <c r="AL78" s="1223"/>
      <c r="AM78" s="1223"/>
      <c r="AN78" s="1223"/>
      <c r="AO78" s="1223"/>
      <c r="AP78" s="1223"/>
      <c r="AQ78" s="1223"/>
      <c r="AR78" s="1223"/>
      <c r="AS78" s="1223"/>
      <c r="AT78" s="1223"/>
      <c r="AU78" s="1223"/>
      <c r="AV78" s="1223"/>
      <c r="AW78" s="1223"/>
      <c r="AX78" s="1223"/>
      <c r="AY78" s="1223"/>
      <c r="AZ78" s="1223"/>
      <c r="BA78" s="1223"/>
      <c r="BB78" s="1223"/>
      <c r="BC78" s="1223"/>
      <c r="BD78" s="1223"/>
      <c r="BE78" s="1223"/>
      <c r="BF78" s="1224">
        <v>2019</v>
      </c>
    </row>
    <row r="79" spans="1:58" ht="30" customHeight="1" thickBot="1" x14ac:dyDescent="0.4">
      <c r="A79" s="1170" t="s">
        <v>1581</v>
      </c>
      <c r="B79" s="1170"/>
      <c r="C79" s="1170"/>
      <c r="D79" s="1170"/>
      <c r="E79" s="1170"/>
      <c r="F79" s="1170"/>
      <c r="G79" s="1170"/>
      <c r="H79" s="1211"/>
      <c r="I79" s="1260"/>
      <c r="J79" s="1258">
        <f>SUM(J75:J78)</f>
        <v>10500</v>
      </c>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869"/>
      <c r="BA79" s="869"/>
      <c r="BB79" s="869"/>
      <c r="BC79" s="869"/>
      <c r="BD79" s="869"/>
      <c r="BE79" s="869"/>
      <c r="BF79" s="869"/>
    </row>
    <row r="80" spans="1:58" s="1165" customFormat="1" ht="30.75" customHeight="1" thickBot="1" x14ac:dyDescent="0.4">
      <c r="A80" s="1261" t="s">
        <v>1582</v>
      </c>
      <c r="B80" s="1262"/>
      <c r="C80" s="1263"/>
      <c r="D80" s="1264"/>
      <c r="E80" s="1265"/>
      <c r="F80" s="1266"/>
      <c r="G80" s="1266"/>
      <c r="H80" s="1267"/>
      <c r="I80" s="1268"/>
      <c r="J80" s="1269">
        <f>SUM(J63,J73+J79)</f>
        <v>31500</v>
      </c>
      <c r="K80" s="935"/>
      <c r="L80" s="935"/>
      <c r="M80" s="935"/>
      <c r="N80" s="935"/>
      <c r="O80" s="935"/>
      <c r="P80" s="935"/>
      <c r="Q80" s="935"/>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5"/>
      <c r="BA80" s="935"/>
      <c r="BB80" s="935"/>
      <c r="BC80" s="935"/>
      <c r="BD80" s="935"/>
      <c r="BE80" s="935"/>
      <c r="BF80" s="935"/>
    </row>
    <row r="81" spans="1:16365" s="1208" customFormat="1" ht="27.75" customHeight="1" thickBot="1" x14ac:dyDescent="0.4">
      <c r="A81" s="1767" t="s">
        <v>1583</v>
      </c>
      <c r="B81" s="1768"/>
      <c r="C81" s="1768"/>
      <c r="D81" s="1768"/>
      <c r="E81" s="1768"/>
      <c r="F81" s="1768"/>
      <c r="G81" s="1768"/>
      <c r="H81" s="1768"/>
      <c r="I81" s="1769"/>
      <c r="J81" s="1770"/>
      <c r="K81" s="1270"/>
      <c r="L81" s="1270"/>
      <c r="M81" s="1270"/>
      <c r="N81" s="1270"/>
      <c r="O81" s="1270"/>
      <c r="P81" s="1270"/>
      <c r="Q81" s="1270"/>
      <c r="R81" s="1270"/>
      <c r="S81" s="1270"/>
      <c r="T81" s="1270"/>
      <c r="U81" s="1270"/>
      <c r="V81" s="1270"/>
      <c r="W81" s="1270"/>
      <c r="X81" s="1270"/>
      <c r="Y81" s="1270"/>
      <c r="Z81" s="1270"/>
      <c r="AA81" s="1270"/>
      <c r="AB81" s="1270"/>
      <c r="AC81" s="1270"/>
      <c r="AD81" s="1270"/>
      <c r="AE81" s="1270"/>
      <c r="AF81" s="1270"/>
      <c r="AG81" s="1270"/>
      <c r="AH81" s="1270"/>
      <c r="AI81" s="1270"/>
      <c r="AJ81" s="1270"/>
      <c r="AK81" s="1270"/>
      <c r="AL81" s="1270"/>
      <c r="AM81" s="1270"/>
      <c r="AN81" s="1270"/>
      <c r="AO81" s="1270"/>
      <c r="AP81" s="1270"/>
      <c r="AQ81" s="1270"/>
      <c r="AR81" s="1270"/>
      <c r="AS81" s="1270"/>
      <c r="AT81" s="1270"/>
      <c r="AU81" s="1270"/>
      <c r="AV81" s="1270"/>
      <c r="AW81" s="1270"/>
      <c r="AX81" s="1270"/>
      <c r="AY81" s="1270"/>
      <c r="AZ81" s="1270"/>
      <c r="BA81" s="1270"/>
      <c r="BB81" s="1270"/>
      <c r="BC81" s="1270"/>
      <c r="BD81" s="1270"/>
      <c r="BE81" s="1270"/>
      <c r="BF81" s="1270"/>
      <c r="BG81" s="1271"/>
      <c r="BH81" s="1271"/>
      <c r="BI81" s="1271"/>
      <c r="BJ81" s="1271"/>
      <c r="BK81" s="1271"/>
      <c r="BL81" s="1271"/>
      <c r="BM81" s="1271"/>
      <c r="BN81" s="1271"/>
      <c r="BO81" s="1271"/>
      <c r="BP81" s="1271"/>
      <c r="BQ81" s="1271"/>
      <c r="BR81" s="1271"/>
      <c r="BS81" s="1271"/>
      <c r="BT81" s="1271"/>
      <c r="BU81" s="1271"/>
      <c r="BV81" s="1271"/>
      <c r="BW81" s="1271"/>
      <c r="BX81" s="1271"/>
      <c r="BY81" s="1271"/>
      <c r="BZ81" s="1271"/>
      <c r="CA81" s="1271"/>
      <c r="CB81" s="1271"/>
      <c r="CC81" s="1271"/>
      <c r="CD81" s="1271"/>
      <c r="CE81" s="1271"/>
      <c r="CF81" s="1271"/>
      <c r="CG81" s="1271"/>
      <c r="CH81" s="1271"/>
      <c r="CI81" s="1271"/>
      <c r="CJ81" s="1271"/>
      <c r="CK81" s="1271"/>
      <c r="CL81" s="1271"/>
      <c r="CM81" s="1271"/>
      <c r="CN81" s="1271"/>
      <c r="CO81" s="1271"/>
      <c r="CP81" s="1271"/>
      <c r="CQ81" s="1271"/>
      <c r="CR81" s="1271"/>
      <c r="CS81" s="1271"/>
      <c r="CT81" s="1271"/>
      <c r="CU81" s="1271"/>
      <c r="CV81" s="1271"/>
      <c r="CW81" s="1271"/>
      <c r="CX81" s="1271"/>
      <c r="CY81" s="1271"/>
      <c r="CZ81" s="1271"/>
      <c r="DA81" s="1271"/>
      <c r="DB81" s="1271"/>
      <c r="DC81" s="1271"/>
      <c r="DD81" s="1271"/>
      <c r="DE81" s="1271"/>
      <c r="DF81" s="1271"/>
      <c r="DG81" s="1271"/>
      <c r="DH81" s="1271"/>
      <c r="DI81" s="1271"/>
      <c r="DJ81" s="1271"/>
      <c r="DK81" s="1271"/>
      <c r="DL81" s="1271"/>
      <c r="DM81" s="1271"/>
      <c r="DN81" s="1271"/>
      <c r="DO81" s="1271"/>
      <c r="DP81" s="1271"/>
      <c r="DQ81" s="1271"/>
      <c r="DR81" s="1271"/>
      <c r="DS81" s="1271"/>
      <c r="DT81" s="1271"/>
      <c r="DU81" s="1271"/>
      <c r="DV81" s="1271"/>
      <c r="DW81" s="1271"/>
      <c r="DX81" s="1271"/>
      <c r="DY81" s="1271"/>
      <c r="DZ81" s="1271"/>
      <c r="EA81" s="1271"/>
      <c r="EB81" s="1271"/>
      <c r="EC81" s="1271"/>
      <c r="ED81" s="1271"/>
      <c r="EE81" s="1271"/>
      <c r="EF81" s="1271"/>
      <c r="EG81" s="1271"/>
      <c r="EH81" s="1271"/>
      <c r="EI81" s="1271"/>
      <c r="EJ81" s="1271"/>
      <c r="EK81" s="1271"/>
      <c r="EL81" s="1271"/>
      <c r="EM81" s="1271"/>
      <c r="EN81" s="1271"/>
      <c r="EO81" s="1271"/>
      <c r="EP81" s="1271"/>
      <c r="EQ81" s="1271"/>
      <c r="ER81" s="1271"/>
      <c r="ES81" s="1271"/>
      <c r="ET81" s="1271"/>
      <c r="EU81" s="1271"/>
      <c r="EV81" s="1271"/>
      <c r="EW81" s="1271"/>
      <c r="EX81" s="1271"/>
      <c r="EY81" s="1271"/>
      <c r="EZ81" s="1271"/>
      <c r="FA81" s="1271"/>
      <c r="FB81" s="1271"/>
      <c r="FC81" s="1271"/>
      <c r="FD81" s="1271"/>
      <c r="FE81" s="1271"/>
      <c r="FF81" s="1271"/>
      <c r="FG81" s="1271"/>
      <c r="FH81" s="1271"/>
      <c r="FI81" s="1271"/>
      <c r="FJ81" s="1271"/>
      <c r="FK81" s="1271"/>
      <c r="FL81" s="1271"/>
      <c r="FM81" s="1271"/>
      <c r="FN81" s="1271"/>
      <c r="FO81" s="1271"/>
      <c r="FP81" s="1271"/>
      <c r="FQ81" s="1271"/>
      <c r="FR81" s="1271"/>
      <c r="FS81" s="1271"/>
      <c r="FT81" s="1271"/>
      <c r="FU81" s="1271"/>
      <c r="FV81" s="1271"/>
      <c r="FW81" s="1271"/>
      <c r="FX81" s="1271"/>
      <c r="FY81" s="1271"/>
      <c r="FZ81" s="1271"/>
      <c r="GA81" s="1271"/>
      <c r="GB81" s="1271"/>
      <c r="GC81" s="1271"/>
      <c r="GD81" s="1271"/>
      <c r="GE81" s="1271"/>
      <c r="GF81" s="1271"/>
      <c r="GG81" s="1271"/>
      <c r="GH81" s="1271"/>
      <c r="GI81" s="1271"/>
      <c r="GJ81" s="1271"/>
      <c r="GK81" s="1271"/>
      <c r="GL81" s="1271"/>
      <c r="GM81" s="1271"/>
      <c r="GN81" s="1271"/>
      <c r="GO81" s="1271"/>
      <c r="GP81" s="1271"/>
      <c r="GQ81" s="1271"/>
      <c r="GR81" s="1271"/>
      <c r="GS81" s="1271"/>
      <c r="GT81" s="1271"/>
      <c r="GU81" s="1271"/>
      <c r="GV81" s="1271"/>
      <c r="GW81" s="1271"/>
      <c r="GX81" s="1271"/>
      <c r="GY81" s="1271"/>
      <c r="GZ81" s="1271"/>
      <c r="HA81" s="1271"/>
      <c r="HB81" s="1271"/>
      <c r="HC81" s="1271"/>
      <c r="HD81" s="1271"/>
      <c r="HE81" s="1271"/>
      <c r="HF81" s="1271"/>
      <c r="HG81" s="1271"/>
      <c r="HH81" s="1271"/>
      <c r="HI81" s="1271"/>
      <c r="HJ81" s="1271"/>
      <c r="HK81" s="1271"/>
      <c r="HL81" s="1271"/>
      <c r="HM81" s="1271"/>
      <c r="HN81" s="1271"/>
      <c r="HO81" s="1271"/>
      <c r="HP81" s="1271"/>
      <c r="HQ81" s="1271"/>
      <c r="HR81" s="1271"/>
      <c r="HS81" s="1271"/>
      <c r="HT81" s="1271"/>
      <c r="HU81" s="1271"/>
      <c r="HV81" s="1271"/>
      <c r="HW81" s="1271"/>
      <c r="HX81" s="1271"/>
      <c r="HY81" s="1271"/>
      <c r="HZ81" s="1271"/>
      <c r="IA81" s="1271"/>
      <c r="IB81" s="1271"/>
      <c r="IC81" s="1271"/>
      <c r="ID81" s="1271"/>
      <c r="IE81" s="1271"/>
      <c r="IF81" s="1271"/>
      <c r="IG81" s="1271"/>
      <c r="IH81" s="1271"/>
      <c r="II81" s="1271"/>
      <c r="IJ81" s="1271"/>
      <c r="IK81" s="1271"/>
      <c r="IL81" s="1271"/>
      <c r="IM81" s="1271"/>
      <c r="IN81" s="1271"/>
      <c r="IO81" s="1271"/>
      <c r="IP81" s="1271"/>
      <c r="IQ81" s="1271"/>
      <c r="IR81" s="1271"/>
      <c r="IS81" s="1271"/>
      <c r="IT81" s="1271"/>
      <c r="IU81" s="1271"/>
      <c r="IV81" s="1271"/>
      <c r="IW81" s="1271"/>
      <c r="IX81" s="1271"/>
      <c r="IY81" s="1271"/>
      <c r="IZ81" s="1271"/>
      <c r="JA81" s="1271"/>
      <c r="JB81" s="1271"/>
      <c r="JC81" s="1271"/>
      <c r="JD81" s="1271"/>
      <c r="JE81" s="1271"/>
      <c r="JF81" s="1271"/>
      <c r="JG81" s="1271"/>
      <c r="JH81" s="1271"/>
      <c r="JI81" s="1271"/>
      <c r="JJ81" s="1271"/>
      <c r="JK81" s="1271"/>
      <c r="JL81" s="1271"/>
      <c r="JM81" s="1271"/>
      <c r="JN81" s="1271"/>
      <c r="JO81" s="1271"/>
      <c r="JP81" s="1271"/>
      <c r="JQ81" s="1271"/>
      <c r="JR81" s="1271"/>
      <c r="JS81" s="1271"/>
      <c r="JT81" s="1271"/>
      <c r="JU81" s="1271"/>
      <c r="JV81" s="1271"/>
      <c r="JW81" s="1271"/>
      <c r="JX81" s="1271"/>
      <c r="JY81" s="1271"/>
      <c r="JZ81" s="1271"/>
      <c r="KA81" s="1271"/>
      <c r="KB81" s="1271"/>
      <c r="KC81" s="1271"/>
      <c r="KD81" s="1271"/>
      <c r="KE81" s="1271"/>
      <c r="KF81" s="1271"/>
      <c r="KG81" s="1271"/>
      <c r="KH81" s="1271"/>
      <c r="KI81" s="1271"/>
      <c r="KJ81" s="1271"/>
      <c r="KK81" s="1271"/>
      <c r="KL81" s="1271"/>
      <c r="KM81" s="1271"/>
      <c r="KN81" s="1271"/>
      <c r="KO81" s="1271"/>
      <c r="KP81" s="1271"/>
      <c r="KQ81" s="1271"/>
      <c r="KR81" s="1271"/>
      <c r="KS81" s="1271"/>
      <c r="KT81" s="1271"/>
      <c r="KU81" s="1271"/>
      <c r="KV81" s="1271"/>
      <c r="KW81" s="1271"/>
      <c r="KX81" s="1271"/>
      <c r="KY81" s="1271"/>
      <c r="KZ81" s="1271"/>
      <c r="LA81" s="1271"/>
      <c r="LB81" s="1271"/>
      <c r="LC81" s="1271"/>
      <c r="LD81" s="1271"/>
      <c r="LE81" s="1271"/>
      <c r="LF81" s="1271"/>
      <c r="LG81" s="1271"/>
      <c r="LH81" s="1271"/>
      <c r="LI81" s="1271"/>
      <c r="LJ81" s="1271"/>
      <c r="LK81" s="1271"/>
      <c r="LL81" s="1271"/>
      <c r="LM81" s="1271"/>
      <c r="LN81" s="1271"/>
      <c r="LO81" s="1271"/>
      <c r="LP81" s="1271"/>
      <c r="LQ81" s="1271"/>
      <c r="LR81" s="1271"/>
      <c r="LS81" s="1271"/>
      <c r="LT81" s="1271"/>
      <c r="LU81" s="1271"/>
      <c r="LV81" s="1271"/>
      <c r="LW81" s="1271"/>
      <c r="LX81" s="1271"/>
      <c r="LY81" s="1271"/>
      <c r="LZ81" s="1271"/>
      <c r="MA81" s="1271"/>
      <c r="MB81" s="1271"/>
      <c r="MC81" s="1271"/>
      <c r="MD81" s="1271"/>
      <c r="ME81" s="1271"/>
      <c r="MF81" s="1271"/>
      <c r="MG81" s="1271"/>
      <c r="MH81" s="1271"/>
      <c r="MI81" s="1271"/>
      <c r="MJ81" s="1271"/>
      <c r="MK81" s="1271"/>
      <c r="ML81" s="1271"/>
      <c r="MM81" s="1271"/>
      <c r="MN81" s="1271"/>
      <c r="MO81" s="1271"/>
      <c r="MP81" s="1271"/>
      <c r="MQ81" s="1271"/>
      <c r="MR81" s="1271"/>
      <c r="MS81" s="1271"/>
      <c r="MT81" s="1271"/>
      <c r="MU81" s="1271"/>
      <c r="MV81" s="1271"/>
      <c r="MW81" s="1271"/>
      <c r="MX81" s="1271"/>
      <c r="MY81" s="1271"/>
      <c r="MZ81" s="1271"/>
      <c r="NA81" s="1271"/>
      <c r="NB81" s="1271"/>
      <c r="NC81" s="1271"/>
      <c r="ND81" s="1271"/>
      <c r="NE81" s="1271"/>
      <c r="NF81" s="1271"/>
      <c r="NG81" s="1271"/>
      <c r="NH81" s="1271"/>
      <c r="NI81" s="1271"/>
      <c r="NJ81" s="1271"/>
      <c r="NK81" s="1271"/>
      <c r="NL81" s="1271"/>
      <c r="NM81" s="1271"/>
      <c r="NN81" s="1271"/>
      <c r="NO81" s="1271"/>
      <c r="NP81" s="1271"/>
      <c r="NQ81" s="1271"/>
      <c r="NR81" s="1271"/>
      <c r="NS81" s="1271"/>
      <c r="NT81" s="1271"/>
      <c r="NU81" s="1271"/>
      <c r="NV81" s="1271"/>
      <c r="NW81" s="1271"/>
      <c r="NX81" s="1271"/>
      <c r="NY81" s="1271"/>
      <c r="NZ81" s="1271"/>
      <c r="OA81" s="1271"/>
      <c r="OB81" s="1271"/>
      <c r="OC81" s="1271"/>
      <c r="OD81" s="1271"/>
      <c r="OE81" s="1271"/>
      <c r="OF81" s="1271"/>
      <c r="OG81" s="1271"/>
      <c r="OH81" s="1271"/>
      <c r="OI81" s="1271"/>
      <c r="OJ81" s="1271"/>
      <c r="OK81" s="1271"/>
      <c r="OL81" s="1271"/>
      <c r="OM81" s="1271"/>
      <c r="ON81" s="1271"/>
      <c r="OO81" s="1271"/>
      <c r="OP81" s="1271"/>
      <c r="OQ81" s="1271"/>
      <c r="OR81" s="1271"/>
      <c r="OS81" s="1271"/>
      <c r="OT81" s="1271"/>
      <c r="OU81" s="1271"/>
      <c r="OV81" s="1271"/>
      <c r="OW81" s="1271"/>
      <c r="OX81" s="1271"/>
      <c r="OY81" s="1271"/>
      <c r="OZ81" s="1271"/>
      <c r="PA81" s="1271"/>
      <c r="PB81" s="1271"/>
      <c r="PC81" s="1271"/>
      <c r="PD81" s="1271"/>
      <c r="PE81" s="1271"/>
      <c r="PF81" s="1271"/>
      <c r="PG81" s="1271"/>
      <c r="PH81" s="1271"/>
      <c r="PI81" s="1271"/>
      <c r="PJ81" s="1271"/>
      <c r="PK81" s="1271"/>
      <c r="PL81" s="1271"/>
      <c r="PM81" s="1271"/>
      <c r="PN81" s="1271"/>
      <c r="PO81" s="1271"/>
      <c r="PP81" s="1271"/>
      <c r="PQ81" s="1271"/>
      <c r="PR81" s="1271"/>
      <c r="PS81" s="1271"/>
      <c r="PT81" s="1271"/>
      <c r="PU81" s="1271"/>
      <c r="PV81" s="1271"/>
      <c r="PW81" s="1271"/>
      <c r="PX81" s="1271"/>
      <c r="PY81" s="1271"/>
      <c r="PZ81" s="1271"/>
      <c r="QA81" s="1271"/>
      <c r="QB81" s="1271"/>
      <c r="QC81" s="1271"/>
      <c r="QD81" s="1271"/>
      <c r="QE81" s="1271"/>
      <c r="QF81" s="1271"/>
      <c r="QG81" s="1271"/>
      <c r="QH81" s="1271"/>
      <c r="QI81" s="1271"/>
      <c r="QJ81" s="1271"/>
      <c r="QK81" s="1271"/>
      <c r="QL81" s="1271"/>
      <c r="QM81" s="1271"/>
      <c r="QN81" s="1271"/>
      <c r="QO81" s="1271"/>
      <c r="QP81" s="1271"/>
      <c r="QQ81" s="1271"/>
      <c r="QR81" s="1271"/>
      <c r="QS81" s="1271"/>
      <c r="QT81" s="1271"/>
      <c r="QU81" s="1271"/>
      <c r="QV81" s="1271"/>
      <c r="QW81" s="1271"/>
      <c r="QX81" s="1271"/>
      <c r="QY81" s="1271"/>
      <c r="QZ81" s="1271"/>
      <c r="RA81" s="1271"/>
      <c r="RB81" s="1271"/>
      <c r="RC81" s="1271"/>
      <c r="RD81" s="1271"/>
      <c r="RE81" s="1271"/>
      <c r="RF81" s="1271"/>
      <c r="RG81" s="1271"/>
      <c r="RH81" s="1271"/>
      <c r="RI81" s="1271"/>
      <c r="RJ81" s="1271"/>
      <c r="RK81" s="1271"/>
      <c r="RL81" s="1271"/>
      <c r="RM81" s="1271"/>
      <c r="RN81" s="1271"/>
      <c r="RO81" s="1271"/>
      <c r="RP81" s="1271"/>
      <c r="RQ81" s="1271"/>
      <c r="RR81" s="1271"/>
      <c r="RS81" s="1271"/>
      <c r="RT81" s="1271"/>
      <c r="RU81" s="1271"/>
      <c r="RV81" s="1271"/>
      <c r="RW81" s="1271"/>
      <c r="RX81" s="1271"/>
      <c r="RY81" s="1271"/>
      <c r="RZ81" s="1271"/>
      <c r="SA81" s="1271"/>
      <c r="SB81" s="1271"/>
      <c r="SC81" s="1271"/>
      <c r="SD81" s="1271"/>
      <c r="SE81" s="1271"/>
      <c r="SF81" s="1271"/>
      <c r="SG81" s="1271"/>
      <c r="SH81" s="1271"/>
      <c r="SI81" s="1271"/>
      <c r="SJ81" s="1271"/>
      <c r="SK81" s="1271"/>
      <c r="SL81" s="1271"/>
      <c r="SM81" s="1271"/>
      <c r="SN81" s="1271"/>
      <c r="SO81" s="1271"/>
      <c r="SP81" s="1271"/>
      <c r="SQ81" s="1271"/>
      <c r="SR81" s="1271"/>
      <c r="SS81" s="1271"/>
      <c r="ST81" s="1271"/>
      <c r="SU81" s="1271"/>
      <c r="SV81" s="1271"/>
      <c r="SW81" s="1271"/>
      <c r="SX81" s="1271"/>
      <c r="SY81" s="1271"/>
      <c r="SZ81" s="1271"/>
      <c r="TA81" s="1271"/>
      <c r="TB81" s="1271"/>
      <c r="TC81" s="1271"/>
      <c r="TD81" s="1271"/>
      <c r="TE81" s="1271"/>
      <c r="TF81" s="1271"/>
      <c r="TG81" s="1271"/>
      <c r="TH81" s="1271"/>
      <c r="TI81" s="1271"/>
      <c r="TJ81" s="1271"/>
      <c r="TK81" s="1271"/>
      <c r="TL81" s="1271"/>
      <c r="TM81" s="1271"/>
      <c r="TN81" s="1271"/>
      <c r="TO81" s="1271"/>
      <c r="TP81" s="1271"/>
      <c r="TQ81" s="1271"/>
      <c r="TR81" s="1271"/>
      <c r="TS81" s="1271"/>
      <c r="TT81" s="1271"/>
      <c r="TU81" s="1271"/>
      <c r="TV81" s="1271"/>
      <c r="TW81" s="1271"/>
      <c r="TX81" s="1271"/>
      <c r="TY81" s="1271"/>
      <c r="TZ81" s="1271"/>
      <c r="UA81" s="1271"/>
      <c r="UB81" s="1271"/>
      <c r="UC81" s="1271"/>
      <c r="UD81" s="1271"/>
      <c r="UE81" s="1271"/>
      <c r="UF81" s="1271"/>
      <c r="UG81" s="1271"/>
      <c r="UH81" s="1271"/>
      <c r="UI81" s="1271"/>
      <c r="UJ81" s="1271"/>
      <c r="UK81" s="1271"/>
      <c r="UL81" s="1271"/>
      <c r="UM81" s="1271"/>
      <c r="UN81" s="1271"/>
      <c r="UO81" s="1271"/>
      <c r="UP81" s="1271"/>
      <c r="UQ81" s="1271"/>
      <c r="UR81" s="1271"/>
      <c r="US81" s="1271"/>
      <c r="UT81" s="1271"/>
      <c r="UU81" s="1271"/>
      <c r="UV81" s="1271"/>
      <c r="UW81" s="1271"/>
      <c r="UX81" s="1271"/>
      <c r="UY81" s="1271"/>
      <c r="UZ81" s="1271"/>
      <c r="VA81" s="1271"/>
      <c r="VB81" s="1271"/>
      <c r="VC81" s="1271"/>
      <c r="VD81" s="1271"/>
      <c r="VE81" s="1271"/>
      <c r="VF81" s="1271"/>
      <c r="VG81" s="1271"/>
      <c r="VH81" s="1271"/>
      <c r="VI81" s="1271"/>
      <c r="VJ81" s="1271"/>
      <c r="VK81" s="1271"/>
      <c r="VL81" s="1271"/>
      <c r="VM81" s="1271"/>
      <c r="VN81" s="1271"/>
      <c r="VO81" s="1271"/>
      <c r="VP81" s="1271"/>
      <c r="VQ81" s="1271"/>
      <c r="VR81" s="1271"/>
      <c r="VS81" s="1271"/>
      <c r="VT81" s="1271"/>
      <c r="VU81" s="1271"/>
      <c r="VV81" s="1271"/>
      <c r="VW81" s="1271"/>
      <c r="VX81" s="1271"/>
      <c r="VY81" s="1271"/>
      <c r="VZ81" s="1271"/>
      <c r="WA81" s="1271"/>
      <c r="WB81" s="1271"/>
      <c r="WC81" s="1271"/>
      <c r="WD81" s="1271"/>
      <c r="WE81" s="1271"/>
      <c r="WF81" s="1271"/>
      <c r="WG81" s="1271"/>
      <c r="WH81" s="1271"/>
      <c r="WI81" s="1271"/>
      <c r="WJ81" s="1271"/>
      <c r="WK81" s="1271"/>
      <c r="WL81" s="1271"/>
      <c r="WM81" s="1271"/>
      <c r="WN81" s="1271"/>
      <c r="WO81" s="1271"/>
      <c r="WP81" s="1271"/>
      <c r="WQ81" s="1271"/>
      <c r="WR81" s="1271"/>
      <c r="WS81" s="1271"/>
      <c r="WT81" s="1271"/>
      <c r="WU81" s="1271"/>
      <c r="WV81" s="1271"/>
      <c r="WW81" s="1271"/>
      <c r="WX81" s="1271"/>
      <c r="WY81" s="1271"/>
      <c r="WZ81" s="1271"/>
      <c r="XA81" s="1271"/>
      <c r="XB81" s="1271"/>
      <c r="XC81" s="1271"/>
      <c r="XD81" s="1271"/>
      <c r="XE81" s="1271"/>
      <c r="XF81" s="1271"/>
      <c r="XG81" s="1271"/>
      <c r="XH81" s="1271"/>
      <c r="XI81" s="1271"/>
      <c r="XJ81" s="1271"/>
      <c r="XK81" s="1271"/>
      <c r="XL81" s="1271"/>
      <c r="XM81" s="1271"/>
      <c r="XN81" s="1271"/>
      <c r="XO81" s="1271"/>
      <c r="XP81" s="1271"/>
      <c r="XQ81" s="1271"/>
      <c r="XR81" s="1271"/>
      <c r="XS81" s="1271"/>
      <c r="XT81" s="1271"/>
      <c r="XU81" s="1271"/>
      <c r="XV81" s="1271"/>
      <c r="XW81" s="1271"/>
      <c r="XX81" s="1271"/>
      <c r="XY81" s="1271"/>
      <c r="XZ81" s="1271"/>
      <c r="YA81" s="1271"/>
      <c r="YB81" s="1271"/>
      <c r="YC81" s="1271"/>
      <c r="YD81" s="1271"/>
      <c r="YE81" s="1271"/>
      <c r="YF81" s="1271"/>
      <c r="YG81" s="1271"/>
      <c r="YH81" s="1271"/>
      <c r="YI81" s="1271"/>
      <c r="YJ81" s="1271"/>
      <c r="YK81" s="1271"/>
      <c r="YL81" s="1271"/>
      <c r="YM81" s="1271"/>
      <c r="YN81" s="1271"/>
      <c r="YO81" s="1271"/>
      <c r="YP81" s="1271"/>
      <c r="YQ81" s="1271"/>
      <c r="YR81" s="1271"/>
      <c r="YS81" s="1271"/>
      <c r="YT81" s="1271"/>
      <c r="YU81" s="1271"/>
      <c r="YV81" s="1271"/>
      <c r="YW81" s="1271"/>
      <c r="YX81" s="1271"/>
      <c r="YY81" s="1271"/>
      <c r="YZ81" s="1271"/>
      <c r="ZA81" s="1271"/>
      <c r="ZB81" s="1271"/>
      <c r="ZC81" s="1271"/>
      <c r="ZD81" s="1271"/>
      <c r="ZE81" s="1271"/>
      <c r="ZF81" s="1271"/>
      <c r="ZG81" s="1271"/>
      <c r="ZH81" s="1271"/>
      <c r="ZI81" s="1271"/>
      <c r="ZJ81" s="1271"/>
      <c r="ZK81" s="1271"/>
      <c r="ZL81" s="1271"/>
      <c r="ZM81" s="1271"/>
      <c r="ZN81" s="1271"/>
      <c r="ZO81" s="1271"/>
      <c r="ZP81" s="1271"/>
      <c r="ZQ81" s="1271"/>
      <c r="ZR81" s="1271"/>
      <c r="ZS81" s="1271"/>
      <c r="ZT81" s="1271"/>
      <c r="ZU81" s="1271"/>
      <c r="ZV81" s="1271"/>
      <c r="ZW81" s="1271"/>
      <c r="ZX81" s="1271"/>
      <c r="ZY81" s="1271"/>
      <c r="ZZ81" s="1271"/>
      <c r="AAA81" s="1271"/>
      <c r="AAB81" s="1271"/>
      <c r="AAC81" s="1271"/>
      <c r="AAD81" s="1271"/>
      <c r="AAE81" s="1271"/>
      <c r="AAF81" s="1271"/>
      <c r="AAG81" s="1271"/>
      <c r="AAH81" s="1271"/>
      <c r="AAI81" s="1271"/>
      <c r="AAJ81" s="1271"/>
      <c r="AAK81" s="1271"/>
      <c r="AAL81" s="1271"/>
      <c r="AAM81" s="1271"/>
      <c r="AAN81" s="1271"/>
      <c r="AAO81" s="1271"/>
      <c r="AAP81" s="1271"/>
      <c r="AAQ81" s="1271"/>
      <c r="AAR81" s="1271"/>
      <c r="AAS81" s="1271"/>
      <c r="AAT81" s="1271"/>
      <c r="AAU81" s="1271"/>
      <c r="AAV81" s="1271"/>
      <c r="AAW81" s="1271"/>
      <c r="AAX81" s="1271"/>
      <c r="AAY81" s="1271"/>
      <c r="AAZ81" s="1271"/>
      <c r="ABA81" s="1271"/>
      <c r="ABB81" s="1271"/>
      <c r="ABC81" s="1271"/>
      <c r="ABD81" s="1271"/>
      <c r="ABE81" s="1271"/>
      <c r="ABF81" s="1271"/>
      <c r="ABG81" s="1271"/>
      <c r="ABH81" s="1271"/>
      <c r="ABI81" s="1271"/>
      <c r="ABJ81" s="1271"/>
      <c r="ABK81" s="1271"/>
      <c r="ABL81" s="1271"/>
      <c r="ABM81" s="1271"/>
      <c r="ABN81" s="1271"/>
      <c r="ABO81" s="1271"/>
      <c r="ABP81" s="1271"/>
      <c r="ABQ81" s="1271"/>
      <c r="ABR81" s="1271"/>
      <c r="ABS81" s="1271"/>
      <c r="ABT81" s="1271"/>
      <c r="ABU81" s="1271"/>
      <c r="ABV81" s="1271"/>
      <c r="ABW81" s="1271"/>
      <c r="ABX81" s="1271"/>
      <c r="ABY81" s="1271"/>
      <c r="ABZ81" s="1271"/>
      <c r="ACA81" s="1271"/>
      <c r="ACB81" s="1271"/>
      <c r="ACC81" s="1271"/>
      <c r="ACD81" s="1271"/>
      <c r="ACE81" s="1271"/>
      <c r="ACF81" s="1271"/>
      <c r="ACG81" s="1271"/>
      <c r="ACH81" s="1271"/>
      <c r="ACI81" s="1271"/>
      <c r="ACJ81" s="1271"/>
      <c r="ACK81" s="1271"/>
      <c r="ACL81" s="1271"/>
      <c r="ACM81" s="1271"/>
      <c r="ACN81" s="1271"/>
      <c r="ACO81" s="1271"/>
      <c r="ACP81" s="1271"/>
      <c r="ACQ81" s="1271"/>
      <c r="ACR81" s="1271"/>
      <c r="ACS81" s="1271"/>
      <c r="ACT81" s="1271"/>
      <c r="ACU81" s="1271"/>
      <c r="ACV81" s="1271"/>
      <c r="ACW81" s="1271"/>
      <c r="ACX81" s="1271"/>
      <c r="ACY81" s="1271"/>
      <c r="ACZ81" s="1271"/>
      <c r="ADA81" s="1271"/>
      <c r="ADB81" s="1271"/>
      <c r="ADC81" s="1271"/>
      <c r="ADD81" s="1271"/>
      <c r="ADE81" s="1271"/>
      <c r="ADF81" s="1271"/>
      <c r="ADG81" s="1271"/>
      <c r="ADH81" s="1271"/>
      <c r="ADI81" s="1271"/>
      <c r="ADJ81" s="1271"/>
      <c r="ADK81" s="1271"/>
      <c r="ADL81" s="1271"/>
      <c r="ADM81" s="1271"/>
      <c r="ADN81" s="1271"/>
      <c r="ADO81" s="1271"/>
      <c r="ADP81" s="1271"/>
      <c r="ADQ81" s="1271"/>
      <c r="ADR81" s="1271"/>
      <c r="ADS81" s="1271"/>
      <c r="ADT81" s="1271"/>
      <c r="ADU81" s="1271"/>
      <c r="ADV81" s="1271"/>
      <c r="ADW81" s="1271"/>
      <c r="ADX81" s="1271"/>
      <c r="ADY81" s="1271"/>
      <c r="ADZ81" s="1271"/>
      <c r="AEA81" s="1271"/>
      <c r="AEB81" s="1271"/>
      <c r="AEC81" s="1271"/>
      <c r="AED81" s="1271"/>
      <c r="AEE81" s="1271"/>
      <c r="AEF81" s="1271"/>
      <c r="AEG81" s="1271"/>
      <c r="AEH81" s="1271"/>
      <c r="AEI81" s="1271"/>
      <c r="AEJ81" s="1271"/>
      <c r="AEK81" s="1271"/>
      <c r="AEL81" s="1271"/>
      <c r="AEM81" s="1271"/>
      <c r="AEN81" s="1271"/>
      <c r="AEO81" s="1271"/>
      <c r="AEP81" s="1271"/>
      <c r="AEQ81" s="1271"/>
      <c r="AER81" s="1271"/>
      <c r="AES81" s="1271"/>
      <c r="AET81" s="1271"/>
      <c r="AEU81" s="1271"/>
      <c r="AEV81" s="1271"/>
      <c r="AEW81" s="1271"/>
      <c r="AEX81" s="1271"/>
      <c r="AEY81" s="1271"/>
      <c r="AEZ81" s="1271"/>
      <c r="AFA81" s="1271"/>
      <c r="AFB81" s="1271"/>
      <c r="AFC81" s="1271"/>
      <c r="AFD81" s="1271"/>
      <c r="AFE81" s="1271"/>
      <c r="AFF81" s="1271"/>
      <c r="AFG81" s="1271"/>
      <c r="AFH81" s="1271"/>
      <c r="AFI81" s="1271"/>
      <c r="AFJ81" s="1271"/>
      <c r="AFK81" s="1271"/>
      <c r="AFL81" s="1271"/>
      <c r="AFM81" s="1271"/>
      <c r="AFN81" s="1271"/>
      <c r="AFO81" s="1271"/>
      <c r="AFP81" s="1271"/>
      <c r="AFQ81" s="1271"/>
      <c r="AFR81" s="1271"/>
      <c r="AFS81" s="1271"/>
      <c r="AFT81" s="1271"/>
      <c r="AFU81" s="1271"/>
      <c r="AFV81" s="1271"/>
      <c r="AFW81" s="1271"/>
      <c r="AFX81" s="1271"/>
      <c r="AFY81" s="1271"/>
      <c r="AFZ81" s="1271"/>
      <c r="AGA81" s="1271"/>
      <c r="AGB81" s="1271"/>
      <c r="AGC81" s="1271"/>
      <c r="AGD81" s="1271"/>
      <c r="AGE81" s="1271"/>
      <c r="AGF81" s="1271"/>
      <c r="AGG81" s="1271"/>
      <c r="AGH81" s="1271"/>
      <c r="AGI81" s="1271"/>
      <c r="AGJ81" s="1271"/>
      <c r="AGK81" s="1271"/>
      <c r="AGL81" s="1271"/>
      <c r="AGM81" s="1271"/>
      <c r="AGN81" s="1271"/>
      <c r="AGO81" s="1271"/>
      <c r="AGP81" s="1271"/>
      <c r="AGQ81" s="1271"/>
      <c r="AGR81" s="1271"/>
      <c r="AGS81" s="1271"/>
      <c r="AGT81" s="1271"/>
      <c r="AGU81" s="1271"/>
      <c r="AGV81" s="1271"/>
      <c r="AGW81" s="1271"/>
      <c r="AGX81" s="1271"/>
      <c r="AGY81" s="1271"/>
      <c r="AGZ81" s="1271"/>
      <c r="AHA81" s="1271"/>
      <c r="AHB81" s="1271"/>
      <c r="AHC81" s="1271"/>
      <c r="AHD81" s="1271"/>
      <c r="AHE81" s="1271"/>
      <c r="AHF81" s="1271"/>
      <c r="AHG81" s="1271"/>
      <c r="AHH81" s="1271"/>
      <c r="AHI81" s="1271"/>
      <c r="AHJ81" s="1271"/>
      <c r="AHK81" s="1271"/>
      <c r="AHL81" s="1271"/>
      <c r="AHM81" s="1271"/>
      <c r="AHN81" s="1271"/>
      <c r="AHO81" s="1271"/>
      <c r="AHP81" s="1271"/>
      <c r="AHQ81" s="1271"/>
      <c r="AHR81" s="1271"/>
      <c r="AHS81" s="1271"/>
      <c r="AHT81" s="1271"/>
      <c r="AHU81" s="1271"/>
      <c r="AHV81" s="1271"/>
      <c r="AHW81" s="1271"/>
      <c r="AHX81" s="1271"/>
      <c r="AHY81" s="1271"/>
      <c r="AHZ81" s="1271"/>
      <c r="AIA81" s="1271"/>
      <c r="AIB81" s="1271"/>
      <c r="AIC81" s="1271"/>
      <c r="AID81" s="1271"/>
      <c r="AIE81" s="1271"/>
      <c r="AIF81" s="1271"/>
      <c r="AIG81" s="1271"/>
      <c r="AIH81" s="1271"/>
      <c r="AII81" s="1271"/>
      <c r="AIJ81" s="1271"/>
      <c r="AIK81" s="1271"/>
      <c r="AIL81" s="1271"/>
      <c r="AIM81" s="1271"/>
      <c r="AIN81" s="1271"/>
      <c r="AIO81" s="1271"/>
      <c r="AIP81" s="1271"/>
      <c r="AIQ81" s="1271"/>
      <c r="AIR81" s="1271"/>
      <c r="AIS81" s="1271"/>
      <c r="AIT81" s="1271"/>
      <c r="AIU81" s="1271"/>
      <c r="AIV81" s="1271"/>
      <c r="AIW81" s="1271"/>
      <c r="AIX81" s="1271"/>
      <c r="AIY81" s="1271"/>
      <c r="AIZ81" s="1271"/>
      <c r="AJA81" s="1271"/>
      <c r="AJB81" s="1271"/>
      <c r="AJC81" s="1271"/>
      <c r="AJD81" s="1271"/>
      <c r="AJE81" s="1271"/>
      <c r="AJF81" s="1271"/>
      <c r="AJG81" s="1271"/>
      <c r="AJH81" s="1271"/>
      <c r="AJI81" s="1271"/>
      <c r="AJJ81" s="1271"/>
      <c r="AJK81" s="1271"/>
      <c r="AJL81" s="1271"/>
      <c r="AJM81" s="1271"/>
      <c r="AJN81" s="1271"/>
      <c r="AJO81" s="1271"/>
      <c r="AJP81" s="1271"/>
      <c r="AJQ81" s="1271"/>
      <c r="AJR81" s="1271"/>
      <c r="AJS81" s="1271"/>
      <c r="AJT81" s="1271"/>
      <c r="AJU81" s="1271"/>
      <c r="AJV81" s="1271"/>
      <c r="AJW81" s="1271"/>
      <c r="AJX81" s="1271"/>
      <c r="AJY81" s="1271"/>
      <c r="AJZ81" s="1271"/>
      <c r="AKA81" s="1271"/>
      <c r="AKB81" s="1271"/>
      <c r="AKC81" s="1271"/>
      <c r="AKD81" s="1271"/>
      <c r="AKE81" s="1271"/>
      <c r="AKF81" s="1271"/>
      <c r="AKG81" s="1271"/>
      <c r="AKH81" s="1271"/>
      <c r="AKI81" s="1271"/>
      <c r="AKJ81" s="1271"/>
      <c r="AKK81" s="1271"/>
      <c r="AKL81" s="1271"/>
      <c r="AKM81" s="1271"/>
      <c r="AKN81" s="1271"/>
      <c r="AKO81" s="1271"/>
      <c r="AKP81" s="1271"/>
      <c r="AKQ81" s="1271"/>
      <c r="AKR81" s="1271"/>
      <c r="AKS81" s="1271"/>
      <c r="AKT81" s="1271"/>
      <c r="AKU81" s="1271"/>
      <c r="AKV81" s="1271"/>
      <c r="AKW81" s="1271"/>
      <c r="AKX81" s="1271"/>
      <c r="AKY81" s="1271"/>
      <c r="AKZ81" s="1271"/>
      <c r="ALA81" s="1271"/>
      <c r="ALB81" s="1271"/>
      <c r="ALC81" s="1271"/>
      <c r="ALD81" s="1271"/>
      <c r="ALE81" s="1271"/>
      <c r="ALF81" s="1271"/>
      <c r="ALG81" s="1271"/>
      <c r="ALH81" s="1271"/>
      <c r="ALI81" s="1271"/>
      <c r="ALJ81" s="1271"/>
      <c r="ALK81" s="1271"/>
      <c r="ALL81" s="1271"/>
      <c r="ALM81" s="1271"/>
      <c r="ALN81" s="1271"/>
      <c r="ALO81" s="1271"/>
      <c r="ALP81" s="1271"/>
      <c r="ALQ81" s="1271"/>
      <c r="ALR81" s="1271"/>
      <c r="ALS81" s="1271"/>
      <c r="ALT81" s="1271"/>
      <c r="ALU81" s="1271"/>
      <c r="ALV81" s="1271"/>
      <c r="ALW81" s="1271"/>
      <c r="ALX81" s="1271"/>
      <c r="ALY81" s="1271"/>
      <c r="ALZ81" s="1271"/>
      <c r="AMA81" s="1271"/>
      <c r="AMB81" s="1271"/>
      <c r="AMC81" s="1271"/>
      <c r="AMD81" s="1271"/>
      <c r="AME81" s="1271"/>
      <c r="AMF81" s="1271"/>
      <c r="AMG81" s="1271"/>
      <c r="AMH81" s="1271"/>
      <c r="AMI81" s="1271"/>
      <c r="AMJ81" s="1271"/>
      <c r="AMK81" s="1271"/>
      <c r="AML81" s="1271"/>
      <c r="AMM81" s="1271"/>
      <c r="AMN81" s="1271"/>
      <c r="AMO81" s="1271"/>
      <c r="AMP81" s="1271"/>
      <c r="AMQ81" s="1271"/>
      <c r="AMR81" s="1271"/>
      <c r="AMS81" s="1271"/>
      <c r="AMT81" s="1271"/>
      <c r="AMU81" s="1271"/>
      <c r="AMV81" s="1271"/>
      <c r="AMW81" s="1271"/>
      <c r="AMX81" s="1271"/>
      <c r="AMY81" s="1271"/>
      <c r="AMZ81" s="1271"/>
      <c r="ANA81" s="1271"/>
      <c r="ANB81" s="1271"/>
      <c r="ANC81" s="1271"/>
      <c r="AND81" s="1271"/>
      <c r="ANE81" s="1271"/>
      <c r="ANF81" s="1271"/>
      <c r="ANG81" s="1271"/>
      <c r="ANH81" s="1271"/>
      <c r="ANI81" s="1271"/>
      <c r="ANJ81" s="1271"/>
      <c r="ANK81" s="1271"/>
      <c r="ANL81" s="1271"/>
      <c r="ANM81" s="1271"/>
      <c r="ANN81" s="1271"/>
      <c r="ANO81" s="1271"/>
      <c r="ANP81" s="1271"/>
      <c r="ANQ81" s="1271"/>
      <c r="ANR81" s="1271"/>
      <c r="ANS81" s="1271"/>
      <c r="ANT81" s="1271"/>
      <c r="ANU81" s="1271"/>
      <c r="ANV81" s="1271"/>
      <c r="ANW81" s="1271"/>
      <c r="ANX81" s="1271"/>
      <c r="ANY81" s="1271"/>
      <c r="ANZ81" s="1271"/>
      <c r="AOA81" s="1271"/>
      <c r="AOB81" s="1271"/>
      <c r="AOC81" s="1271"/>
      <c r="AOD81" s="1271"/>
      <c r="AOE81" s="1271"/>
      <c r="AOF81" s="1271"/>
      <c r="AOG81" s="1271"/>
      <c r="AOH81" s="1271"/>
      <c r="AOI81" s="1271"/>
      <c r="AOJ81" s="1271"/>
      <c r="AOK81" s="1271"/>
      <c r="AOL81" s="1271"/>
      <c r="AOM81" s="1271"/>
      <c r="AON81" s="1271"/>
      <c r="AOO81" s="1271"/>
      <c r="AOP81" s="1271"/>
      <c r="AOQ81" s="1271"/>
      <c r="AOR81" s="1271"/>
      <c r="AOS81" s="1271"/>
      <c r="AOT81" s="1271"/>
      <c r="AOU81" s="1271"/>
      <c r="AOV81" s="1271"/>
      <c r="AOW81" s="1271"/>
      <c r="AOX81" s="1271"/>
      <c r="AOY81" s="1271"/>
      <c r="AOZ81" s="1271"/>
      <c r="APA81" s="1271"/>
      <c r="APB81" s="1271"/>
      <c r="APC81" s="1271"/>
      <c r="APD81" s="1271"/>
      <c r="APE81" s="1271"/>
      <c r="APF81" s="1271"/>
      <c r="APG81" s="1271"/>
      <c r="APH81" s="1271"/>
      <c r="API81" s="1271"/>
      <c r="APJ81" s="1271"/>
      <c r="APK81" s="1271"/>
      <c r="APL81" s="1271"/>
      <c r="APM81" s="1271"/>
      <c r="APN81" s="1271"/>
      <c r="APO81" s="1271"/>
      <c r="APP81" s="1271"/>
      <c r="APQ81" s="1271"/>
      <c r="APR81" s="1271"/>
      <c r="APS81" s="1271"/>
      <c r="APT81" s="1271"/>
      <c r="APU81" s="1271"/>
      <c r="APV81" s="1271"/>
      <c r="APW81" s="1271"/>
      <c r="APX81" s="1271"/>
      <c r="APY81" s="1271"/>
      <c r="APZ81" s="1271"/>
      <c r="AQA81" s="1271"/>
      <c r="AQB81" s="1271"/>
      <c r="AQC81" s="1271"/>
      <c r="AQD81" s="1271"/>
      <c r="AQE81" s="1271"/>
      <c r="AQF81" s="1271"/>
      <c r="AQG81" s="1271"/>
      <c r="AQH81" s="1271"/>
      <c r="AQI81" s="1271"/>
      <c r="AQJ81" s="1271"/>
      <c r="AQK81" s="1271"/>
      <c r="AQL81" s="1271"/>
      <c r="AQM81" s="1271"/>
      <c r="AQN81" s="1271"/>
      <c r="AQO81" s="1271"/>
      <c r="AQP81" s="1271"/>
      <c r="AQQ81" s="1271"/>
      <c r="AQR81" s="1271"/>
      <c r="AQS81" s="1271"/>
      <c r="AQT81" s="1271"/>
      <c r="AQU81" s="1271"/>
      <c r="AQV81" s="1271"/>
      <c r="AQW81" s="1271"/>
      <c r="AQX81" s="1271"/>
      <c r="AQY81" s="1271"/>
      <c r="AQZ81" s="1271"/>
      <c r="ARA81" s="1271"/>
      <c r="ARB81" s="1271"/>
      <c r="ARC81" s="1271"/>
      <c r="ARD81" s="1271"/>
      <c r="ARE81" s="1271"/>
      <c r="ARF81" s="1271"/>
      <c r="ARG81" s="1271"/>
      <c r="ARH81" s="1271"/>
      <c r="ARI81" s="1271"/>
      <c r="ARJ81" s="1271"/>
      <c r="ARK81" s="1271"/>
      <c r="ARL81" s="1271"/>
      <c r="ARM81" s="1271"/>
      <c r="ARN81" s="1271"/>
      <c r="ARO81" s="1271"/>
      <c r="ARP81" s="1271"/>
      <c r="ARQ81" s="1271"/>
      <c r="ARR81" s="1271"/>
      <c r="ARS81" s="1271"/>
      <c r="ART81" s="1271"/>
      <c r="ARU81" s="1271"/>
      <c r="ARV81" s="1271"/>
      <c r="ARW81" s="1271"/>
      <c r="ARX81" s="1271"/>
      <c r="ARY81" s="1271"/>
      <c r="ARZ81" s="1271"/>
      <c r="ASA81" s="1271"/>
      <c r="ASB81" s="1271"/>
      <c r="ASC81" s="1271"/>
      <c r="ASD81" s="1271"/>
      <c r="ASE81" s="1271"/>
      <c r="ASF81" s="1271"/>
      <c r="ASG81" s="1271"/>
      <c r="ASH81" s="1271"/>
      <c r="ASI81" s="1271"/>
      <c r="ASJ81" s="1271"/>
      <c r="ASK81" s="1271"/>
      <c r="ASL81" s="1271"/>
      <c r="ASM81" s="1271"/>
      <c r="ASN81" s="1271"/>
      <c r="ASO81" s="1271"/>
      <c r="ASP81" s="1271"/>
      <c r="ASQ81" s="1271"/>
      <c r="ASR81" s="1271"/>
      <c r="ASS81" s="1271"/>
      <c r="AST81" s="1271"/>
      <c r="ASU81" s="1271"/>
      <c r="ASV81" s="1271"/>
      <c r="ASW81" s="1271"/>
      <c r="ASX81" s="1271"/>
      <c r="ASY81" s="1271"/>
      <c r="ASZ81" s="1271"/>
      <c r="ATA81" s="1271"/>
      <c r="ATB81" s="1271"/>
      <c r="ATC81" s="1271"/>
      <c r="ATD81" s="1271"/>
      <c r="ATE81" s="1271"/>
      <c r="ATF81" s="1271"/>
      <c r="ATG81" s="1271"/>
      <c r="ATH81" s="1271"/>
      <c r="ATI81" s="1271"/>
      <c r="ATJ81" s="1271"/>
      <c r="ATK81" s="1271"/>
      <c r="ATL81" s="1271"/>
      <c r="ATM81" s="1271"/>
      <c r="ATN81" s="1271"/>
      <c r="ATO81" s="1271"/>
      <c r="ATP81" s="1271"/>
      <c r="ATQ81" s="1271"/>
      <c r="ATR81" s="1271"/>
      <c r="ATS81" s="1271"/>
      <c r="ATT81" s="1271"/>
      <c r="ATU81" s="1271"/>
      <c r="ATV81" s="1271"/>
      <c r="ATW81" s="1271"/>
      <c r="ATX81" s="1271"/>
      <c r="ATY81" s="1271"/>
      <c r="ATZ81" s="1271"/>
      <c r="AUA81" s="1271"/>
      <c r="AUB81" s="1271"/>
      <c r="AUC81" s="1271"/>
      <c r="AUD81" s="1271"/>
      <c r="AUE81" s="1271"/>
      <c r="AUF81" s="1271"/>
      <c r="AUG81" s="1271"/>
      <c r="AUH81" s="1271"/>
      <c r="AUI81" s="1271"/>
      <c r="AUJ81" s="1271"/>
      <c r="AUK81" s="1271"/>
      <c r="AUL81" s="1271"/>
      <c r="AUM81" s="1271"/>
      <c r="AUN81" s="1271"/>
      <c r="AUO81" s="1271"/>
      <c r="AUP81" s="1271"/>
      <c r="AUQ81" s="1271"/>
      <c r="AUR81" s="1271"/>
      <c r="AUS81" s="1271"/>
      <c r="AUT81" s="1271"/>
      <c r="AUU81" s="1271"/>
      <c r="AUV81" s="1271"/>
      <c r="AUW81" s="1271"/>
      <c r="AUX81" s="1271"/>
      <c r="AUY81" s="1271"/>
      <c r="AUZ81" s="1271"/>
      <c r="AVA81" s="1271"/>
      <c r="AVB81" s="1271"/>
      <c r="AVC81" s="1271"/>
      <c r="AVD81" s="1271"/>
      <c r="AVE81" s="1271"/>
      <c r="AVF81" s="1271"/>
      <c r="AVG81" s="1271"/>
      <c r="AVH81" s="1271"/>
      <c r="AVI81" s="1271"/>
      <c r="AVJ81" s="1271"/>
      <c r="AVK81" s="1271"/>
      <c r="AVL81" s="1271"/>
      <c r="AVM81" s="1271"/>
      <c r="AVN81" s="1271"/>
      <c r="AVO81" s="1271"/>
      <c r="AVP81" s="1271"/>
      <c r="AVQ81" s="1271"/>
      <c r="AVR81" s="1271"/>
      <c r="AVS81" s="1271"/>
      <c r="AVT81" s="1271"/>
      <c r="AVU81" s="1271"/>
      <c r="AVV81" s="1271"/>
      <c r="AVW81" s="1271"/>
      <c r="AVX81" s="1271"/>
      <c r="AVY81" s="1271"/>
      <c r="AVZ81" s="1271"/>
      <c r="AWA81" s="1271"/>
      <c r="AWB81" s="1271"/>
      <c r="AWC81" s="1271"/>
      <c r="AWD81" s="1271"/>
      <c r="AWE81" s="1271"/>
      <c r="AWF81" s="1271"/>
      <c r="AWG81" s="1271"/>
      <c r="AWH81" s="1271"/>
      <c r="AWI81" s="1271"/>
      <c r="AWJ81" s="1271"/>
      <c r="AWK81" s="1271"/>
      <c r="AWL81" s="1271"/>
      <c r="AWM81" s="1271"/>
      <c r="AWN81" s="1271"/>
      <c r="AWO81" s="1271"/>
      <c r="AWP81" s="1271"/>
      <c r="AWQ81" s="1271"/>
      <c r="AWR81" s="1271"/>
      <c r="AWS81" s="1271"/>
      <c r="AWT81" s="1271"/>
      <c r="AWU81" s="1271"/>
      <c r="AWV81" s="1271"/>
      <c r="AWW81" s="1271"/>
      <c r="AWX81" s="1271"/>
      <c r="AWY81" s="1271"/>
      <c r="AWZ81" s="1271"/>
      <c r="AXA81" s="1271"/>
      <c r="AXB81" s="1271"/>
      <c r="AXC81" s="1271"/>
      <c r="AXD81" s="1271"/>
      <c r="AXE81" s="1271"/>
      <c r="AXF81" s="1271"/>
      <c r="AXG81" s="1271"/>
      <c r="AXH81" s="1271"/>
      <c r="AXI81" s="1271"/>
      <c r="AXJ81" s="1271"/>
      <c r="AXK81" s="1271"/>
      <c r="AXL81" s="1271"/>
      <c r="AXM81" s="1271"/>
      <c r="AXN81" s="1271"/>
      <c r="AXO81" s="1271"/>
      <c r="AXP81" s="1271"/>
      <c r="AXQ81" s="1271"/>
      <c r="AXR81" s="1271"/>
      <c r="AXS81" s="1271"/>
      <c r="AXT81" s="1271"/>
      <c r="AXU81" s="1271"/>
      <c r="AXV81" s="1271"/>
      <c r="AXW81" s="1271"/>
      <c r="AXX81" s="1271"/>
      <c r="AXY81" s="1271"/>
      <c r="AXZ81" s="1271"/>
      <c r="AYA81" s="1271"/>
      <c r="AYB81" s="1271"/>
      <c r="AYC81" s="1271"/>
      <c r="AYD81" s="1271"/>
      <c r="AYE81" s="1271"/>
      <c r="AYF81" s="1271"/>
      <c r="AYG81" s="1271"/>
      <c r="AYH81" s="1271"/>
      <c r="AYI81" s="1271"/>
      <c r="AYJ81" s="1271"/>
      <c r="AYK81" s="1271"/>
      <c r="AYL81" s="1271"/>
      <c r="AYM81" s="1271"/>
      <c r="AYN81" s="1271"/>
      <c r="AYO81" s="1271"/>
      <c r="AYP81" s="1271"/>
      <c r="AYQ81" s="1271"/>
      <c r="AYR81" s="1271"/>
      <c r="AYS81" s="1271"/>
      <c r="AYT81" s="1271"/>
      <c r="AYU81" s="1271"/>
      <c r="AYV81" s="1271"/>
      <c r="AYW81" s="1271"/>
      <c r="AYX81" s="1271"/>
      <c r="AYY81" s="1271"/>
      <c r="AYZ81" s="1271"/>
      <c r="AZA81" s="1271"/>
      <c r="AZB81" s="1271"/>
      <c r="AZC81" s="1271"/>
      <c r="AZD81" s="1271"/>
      <c r="AZE81" s="1271"/>
      <c r="AZF81" s="1271"/>
      <c r="AZG81" s="1271"/>
      <c r="AZH81" s="1271"/>
      <c r="AZI81" s="1271"/>
      <c r="AZJ81" s="1271"/>
      <c r="AZK81" s="1271"/>
      <c r="AZL81" s="1271"/>
      <c r="AZM81" s="1271"/>
      <c r="AZN81" s="1271"/>
      <c r="AZO81" s="1271"/>
      <c r="AZP81" s="1271"/>
      <c r="AZQ81" s="1271"/>
      <c r="AZR81" s="1271"/>
      <c r="AZS81" s="1271"/>
      <c r="AZT81" s="1271"/>
      <c r="AZU81" s="1271"/>
      <c r="AZV81" s="1271"/>
      <c r="AZW81" s="1271"/>
      <c r="AZX81" s="1271"/>
      <c r="AZY81" s="1271"/>
      <c r="AZZ81" s="1271"/>
      <c r="BAA81" s="1271"/>
      <c r="BAB81" s="1271"/>
      <c r="BAC81" s="1271"/>
      <c r="BAD81" s="1271"/>
      <c r="BAE81" s="1271"/>
      <c r="BAF81" s="1271"/>
      <c r="BAG81" s="1271"/>
      <c r="BAH81" s="1271"/>
      <c r="BAI81" s="1271"/>
      <c r="BAJ81" s="1271"/>
      <c r="BAK81" s="1271"/>
      <c r="BAL81" s="1271"/>
      <c r="BAM81" s="1271"/>
      <c r="BAN81" s="1271"/>
      <c r="BAO81" s="1271"/>
      <c r="BAP81" s="1271"/>
      <c r="BAQ81" s="1271"/>
      <c r="BAR81" s="1271"/>
      <c r="BAS81" s="1271"/>
      <c r="BAT81" s="1271"/>
      <c r="BAU81" s="1271"/>
      <c r="BAV81" s="1271"/>
      <c r="BAW81" s="1271"/>
      <c r="BAX81" s="1271"/>
      <c r="BAY81" s="1271"/>
      <c r="BAZ81" s="1271"/>
      <c r="BBA81" s="1271"/>
      <c r="BBB81" s="1271"/>
      <c r="BBC81" s="1271"/>
      <c r="BBD81" s="1271"/>
      <c r="BBE81" s="1271"/>
      <c r="BBF81" s="1271"/>
      <c r="BBG81" s="1271"/>
      <c r="BBH81" s="1271"/>
      <c r="BBI81" s="1271"/>
      <c r="BBJ81" s="1271"/>
      <c r="BBK81" s="1271"/>
      <c r="BBL81" s="1271"/>
      <c r="BBM81" s="1271"/>
      <c r="BBN81" s="1271"/>
      <c r="BBO81" s="1271"/>
      <c r="BBP81" s="1271"/>
      <c r="BBQ81" s="1271"/>
      <c r="BBR81" s="1271"/>
      <c r="BBS81" s="1271"/>
      <c r="BBT81" s="1271"/>
      <c r="BBU81" s="1271"/>
      <c r="BBV81" s="1271"/>
      <c r="BBW81" s="1271"/>
      <c r="BBX81" s="1271"/>
      <c r="BBY81" s="1271"/>
      <c r="BBZ81" s="1271"/>
      <c r="BCA81" s="1271"/>
      <c r="BCB81" s="1271"/>
      <c r="BCC81" s="1271"/>
      <c r="BCD81" s="1271"/>
      <c r="BCE81" s="1271"/>
      <c r="BCF81" s="1271"/>
      <c r="BCG81" s="1271"/>
      <c r="BCH81" s="1271"/>
      <c r="BCI81" s="1271"/>
      <c r="BCJ81" s="1271"/>
      <c r="BCK81" s="1271"/>
      <c r="BCL81" s="1271"/>
      <c r="BCM81" s="1271"/>
      <c r="BCN81" s="1271"/>
      <c r="BCO81" s="1271"/>
      <c r="BCP81" s="1271"/>
      <c r="BCQ81" s="1271"/>
      <c r="BCR81" s="1271"/>
      <c r="BCS81" s="1271"/>
      <c r="BCT81" s="1271"/>
      <c r="BCU81" s="1271"/>
      <c r="BCV81" s="1271"/>
      <c r="BCW81" s="1271"/>
      <c r="BCX81" s="1271"/>
      <c r="BCY81" s="1271"/>
      <c r="BCZ81" s="1271"/>
      <c r="BDA81" s="1271"/>
      <c r="BDB81" s="1271"/>
      <c r="BDC81" s="1271"/>
      <c r="BDD81" s="1271"/>
      <c r="BDE81" s="1271"/>
      <c r="BDF81" s="1271"/>
      <c r="BDG81" s="1271"/>
      <c r="BDH81" s="1271"/>
      <c r="BDI81" s="1271"/>
      <c r="BDJ81" s="1271"/>
      <c r="BDK81" s="1271"/>
      <c r="BDL81" s="1271"/>
      <c r="BDM81" s="1271"/>
      <c r="BDN81" s="1271"/>
      <c r="BDO81" s="1271"/>
      <c r="BDP81" s="1271"/>
      <c r="BDQ81" s="1271"/>
      <c r="BDR81" s="1271"/>
      <c r="BDS81" s="1271"/>
      <c r="BDT81" s="1271"/>
      <c r="BDU81" s="1271"/>
      <c r="BDV81" s="1271"/>
      <c r="BDW81" s="1271"/>
      <c r="BDX81" s="1271"/>
      <c r="BDY81" s="1271"/>
      <c r="BDZ81" s="1271"/>
      <c r="BEA81" s="1271"/>
      <c r="BEB81" s="1271"/>
      <c r="BEC81" s="1271"/>
      <c r="BED81" s="1271"/>
      <c r="BEE81" s="1271"/>
      <c r="BEF81" s="1271"/>
      <c r="BEG81" s="1271"/>
      <c r="BEH81" s="1271"/>
      <c r="BEI81" s="1271"/>
      <c r="BEJ81" s="1271"/>
      <c r="BEK81" s="1271"/>
      <c r="BEL81" s="1271"/>
      <c r="BEM81" s="1271"/>
      <c r="BEN81" s="1271"/>
      <c r="BEO81" s="1271"/>
      <c r="BEP81" s="1271"/>
      <c r="BEQ81" s="1271"/>
      <c r="BER81" s="1271"/>
      <c r="BES81" s="1271"/>
      <c r="BET81" s="1271"/>
      <c r="BEU81" s="1271"/>
      <c r="BEV81" s="1271"/>
      <c r="BEW81" s="1271"/>
      <c r="BEX81" s="1271"/>
      <c r="BEY81" s="1271"/>
      <c r="BEZ81" s="1271"/>
      <c r="BFA81" s="1271"/>
      <c r="BFB81" s="1271"/>
      <c r="BFC81" s="1271"/>
      <c r="BFD81" s="1271"/>
      <c r="BFE81" s="1271"/>
      <c r="BFF81" s="1271"/>
      <c r="BFG81" s="1271"/>
      <c r="BFH81" s="1271"/>
      <c r="BFI81" s="1271"/>
      <c r="BFJ81" s="1271"/>
      <c r="BFK81" s="1271"/>
      <c r="BFL81" s="1271"/>
      <c r="BFM81" s="1271"/>
      <c r="BFN81" s="1271"/>
      <c r="BFO81" s="1271"/>
      <c r="BFP81" s="1271"/>
      <c r="BFQ81" s="1271"/>
      <c r="BFR81" s="1271"/>
      <c r="BFS81" s="1271"/>
      <c r="BFT81" s="1271"/>
      <c r="BFU81" s="1271"/>
      <c r="BFV81" s="1271"/>
      <c r="BFW81" s="1271"/>
      <c r="BFX81" s="1271"/>
      <c r="BFY81" s="1271"/>
      <c r="BFZ81" s="1271"/>
      <c r="BGA81" s="1271"/>
      <c r="BGB81" s="1271"/>
      <c r="BGC81" s="1271"/>
      <c r="BGD81" s="1271"/>
      <c r="BGE81" s="1271"/>
      <c r="BGF81" s="1271"/>
      <c r="BGG81" s="1271"/>
      <c r="BGH81" s="1271"/>
      <c r="BGI81" s="1271"/>
      <c r="BGJ81" s="1271"/>
      <c r="BGK81" s="1271"/>
      <c r="BGL81" s="1271"/>
      <c r="BGM81" s="1271"/>
      <c r="BGN81" s="1271"/>
      <c r="BGO81" s="1271"/>
      <c r="BGP81" s="1271"/>
      <c r="BGQ81" s="1271"/>
      <c r="BGR81" s="1271"/>
      <c r="BGS81" s="1271"/>
      <c r="BGT81" s="1271"/>
      <c r="BGU81" s="1271"/>
      <c r="BGV81" s="1271"/>
      <c r="BGW81" s="1271"/>
      <c r="BGX81" s="1271"/>
      <c r="BGY81" s="1271"/>
      <c r="BGZ81" s="1271"/>
      <c r="BHA81" s="1271"/>
      <c r="BHB81" s="1271"/>
      <c r="BHC81" s="1271"/>
      <c r="BHD81" s="1271"/>
      <c r="BHE81" s="1271"/>
      <c r="BHF81" s="1271"/>
      <c r="BHG81" s="1271"/>
      <c r="BHH81" s="1271"/>
      <c r="BHI81" s="1271"/>
      <c r="BHJ81" s="1271"/>
      <c r="BHK81" s="1271"/>
      <c r="BHL81" s="1271"/>
      <c r="BHM81" s="1271"/>
      <c r="BHN81" s="1271"/>
      <c r="BHO81" s="1271"/>
      <c r="BHP81" s="1271"/>
      <c r="BHQ81" s="1271"/>
      <c r="BHR81" s="1271"/>
      <c r="BHS81" s="1271"/>
      <c r="BHT81" s="1271"/>
      <c r="BHU81" s="1271"/>
      <c r="BHV81" s="1271"/>
      <c r="BHW81" s="1271"/>
      <c r="BHX81" s="1271"/>
      <c r="BHY81" s="1271"/>
      <c r="BHZ81" s="1271"/>
      <c r="BIA81" s="1271"/>
      <c r="BIB81" s="1271"/>
      <c r="BIC81" s="1271"/>
      <c r="BID81" s="1271"/>
      <c r="BIE81" s="1271"/>
      <c r="BIF81" s="1271"/>
      <c r="BIG81" s="1271"/>
      <c r="BIH81" s="1271"/>
      <c r="BII81" s="1271"/>
      <c r="BIJ81" s="1271"/>
      <c r="BIK81" s="1271"/>
      <c r="BIL81" s="1271"/>
      <c r="BIM81" s="1271"/>
      <c r="BIN81" s="1271"/>
      <c r="BIO81" s="1271"/>
      <c r="BIP81" s="1271"/>
      <c r="BIQ81" s="1271"/>
      <c r="BIR81" s="1271"/>
      <c r="BIS81" s="1271"/>
      <c r="BIT81" s="1271"/>
      <c r="BIU81" s="1271"/>
      <c r="BIV81" s="1271"/>
      <c r="BIW81" s="1271"/>
      <c r="BIX81" s="1271"/>
      <c r="BIY81" s="1271"/>
      <c r="BIZ81" s="1271"/>
      <c r="BJA81" s="1271"/>
      <c r="BJB81" s="1271"/>
      <c r="BJC81" s="1271"/>
      <c r="BJD81" s="1271"/>
      <c r="BJE81" s="1271"/>
      <c r="BJF81" s="1271"/>
      <c r="BJG81" s="1271"/>
      <c r="BJH81" s="1271"/>
      <c r="BJI81" s="1271"/>
      <c r="BJJ81" s="1271"/>
      <c r="BJK81" s="1271"/>
      <c r="BJL81" s="1271"/>
      <c r="BJM81" s="1271"/>
      <c r="BJN81" s="1271"/>
      <c r="BJO81" s="1271"/>
      <c r="BJP81" s="1271"/>
      <c r="BJQ81" s="1271"/>
      <c r="BJR81" s="1271"/>
      <c r="BJS81" s="1271"/>
      <c r="BJT81" s="1271"/>
      <c r="BJU81" s="1271"/>
      <c r="BJV81" s="1271"/>
      <c r="BJW81" s="1271"/>
      <c r="BJX81" s="1271"/>
      <c r="BJY81" s="1271"/>
      <c r="BJZ81" s="1271"/>
      <c r="BKA81" s="1271"/>
      <c r="BKB81" s="1271"/>
      <c r="BKC81" s="1271"/>
      <c r="BKD81" s="1271"/>
      <c r="BKE81" s="1271"/>
      <c r="BKF81" s="1271"/>
      <c r="BKG81" s="1271"/>
      <c r="BKH81" s="1271"/>
      <c r="BKI81" s="1271"/>
      <c r="BKJ81" s="1271"/>
      <c r="BKK81" s="1271"/>
      <c r="BKL81" s="1271"/>
      <c r="BKM81" s="1271"/>
      <c r="BKN81" s="1271"/>
      <c r="BKO81" s="1271"/>
      <c r="BKP81" s="1271"/>
      <c r="BKQ81" s="1271"/>
      <c r="BKR81" s="1271"/>
      <c r="BKS81" s="1271"/>
      <c r="BKT81" s="1271"/>
      <c r="BKU81" s="1271"/>
      <c r="BKV81" s="1271"/>
      <c r="BKW81" s="1271"/>
      <c r="BKX81" s="1271"/>
      <c r="BKY81" s="1271"/>
      <c r="BKZ81" s="1271"/>
      <c r="BLA81" s="1271"/>
      <c r="BLB81" s="1271"/>
      <c r="BLC81" s="1271"/>
      <c r="BLD81" s="1271"/>
      <c r="BLE81" s="1271"/>
      <c r="BLF81" s="1271"/>
      <c r="BLG81" s="1271"/>
      <c r="BLH81" s="1271"/>
      <c r="BLI81" s="1271"/>
      <c r="BLJ81" s="1271"/>
      <c r="BLK81" s="1271"/>
      <c r="BLL81" s="1271"/>
      <c r="BLM81" s="1271"/>
      <c r="BLN81" s="1271"/>
      <c r="BLO81" s="1271"/>
      <c r="BLP81" s="1271"/>
      <c r="BLQ81" s="1271"/>
      <c r="BLR81" s="1271"/>
      <c r="BLS81" s="1271"/>
      <c r="BLT81" s="1271"/>
      <c r="BLU81" s="1271"/>
      <c r="BLV81" s="1271"/>
      <c r="BLW81" s="1271"/>
      <c r="BLX81" s="1271"/>
      <c r="BLY81" s="1271"/>
      <c r="BLZ81" s="1271"/>
      <c r="BMA81" s="1271"/>
      <c r="BMB81" s="1271"/>
      <c r="BMC81" s="1271"/>
      <c r="BMD81" s="1271"/>
      <c r="BME81" s="1271"/>
      <c r="BMF81" s="1271"/>
      <c r="BMG81" s="1271"/>
      <c r="BMH81" s="1271"/>
      <c r="BMI81" s="1271"/>
      <c r="BMJ81" s="1271"/>
      <c r="BMK81" s="1271"/>
      <c r="BML81" s="1271"/>
      <c r="BMM81" s="1271"/>
      <c r="BMN81" s="1271"/>
      <c r="BMO81" s="1271"/>
      <c r="BMP81" s="1271"/>
      <c r="BMQ81" s="1271"/>
      <c r="BMR81" s="1271"/>
      <c r="BMS81" s="1271"/>
      <c r="BMT81" s="1271"/>
      <c r="BMU81" s="1271"/>
      <c r="BMV81" s="1271"/>
      <c r="BMW81" s="1271"/>
      <c r="BMX81" s="1271"/>
      <c r="BMY81" s="1271"/>
      <c r="BMZ81" s="1271"/>
      <c r="BNA81" s="1271"/>
      <c r="BNB81" s="1271"/>
      <c r="BNC81" s="1271"/>
      <c r="BND81" s="1271"/>
      <c r="BNE81" s="1271"/>
      <c r="BNF81" s="1271"/>
      <c r="BNG81" s="1271"/>
      <c r="BNH81" s="1271"/>
      <c r="BNI81" s="1271"/>
      <c r="BNJ81" s="1271"/>
      <c r="BNK81" s="1271"/>
      <c r="BNL81" s="1271"/>
      <c r="BNM81" s="1271"/>
      <c r="BNN81" s="1271"/>
      <c r="BNO81" s="1271"/>
      <c r="BNP81" s="1271"/>
      <c r="BNQ81" s="1271"/>
      <c r="BNR81" s="1271"/>
      <c r="BNS81" s="1271"/>
      <c r="BNT81" s="1271"/>
      <c r="BNU81" s="1271"/>
      <c r="BNV81" s="1271"/>
      <c r="BNW81" s="1271"/>
      <c r="BNX81" s="1271"/>
      <c r="BNY81" s="1271"/>
      <c r="BNZ81" s="1271"/>
      <c r="BOA81" s="1271"/>
      <c r="BOB81" s="1271"/>
      <c r="BOC81" s="1271"/>
      <c r="BOD81" s="1271"/>
      <c r="BOE81" s="1271"/>
      <c r="BOF81" s="1271"/>
      <c r="BOG81" s="1271"/>
      <c r="BOH81" s="1271"/>
      <c r="BOI81" s="1271"/>
      <c r="BOJ81" s="1271"/>
      <c r="BOK81" s="1271"/>
      <c r="BOL81" s="1271"/>
      <c r="BOM81" s="1271"/>
      <c r="BON81" s="1271"/>
      <c r="BOO81" s="1271"/>
      <c r="BOP81" s="1271"/>
      <c r="BOQ81" s="1271"/>
      <c r="BOR81" s="1271"/>
      <c r="BOS81" s="1271"/>
      <c r="BOT81" s="1271"/>
      <c r="BOU81" s="1271"/>
      <c r="BOV81" s="1271"/>
      <c r="BOW81" s="1271"/>
      <c r="BOX81" s="1271"/>
      <c r="BOY81" s="1271"/>
      <c r="BOZ81" s="1271"/>
      <c r="BPA81" s="1271"/>
      <c r="BPB81" s="1271"/>
      <c r="BPC81" s="1271"/>
      <c r="BPD81" s="1271"/>
      <c r="BPE81" s="1271"/>
      <c r="BPF81" s="1271"/>
      <c r="BPG81" s="1271"/>
      <c r="BPH81" s="1271"/>
      <c r="BPI81" s="1271"/>
      <c r="BPJ81" s="1271"/>
      <c r="BPK81" s="1271"/>
      <c r="BPL81" s="1271"/>
      <c r="BPM81" s="1271"/>
      <c r="BPN81" s="1271"/>
      <c r="BPO81" s="1271"/>
      <c r="BPP81" s="1271"/>
      <c r="BPQ81" s="1271"/>
      <c r="BPR81" s="1271"/>
      <c r="BPS81" s="1271"/>
      <c r="BPT81" s="1271"/>
      <c r="BPU81" s="1271"/>
      <c r="BPV81" s="1271"/>
      <c r="BPW81" s="1271"/>
      <c r="BPX81" s="1271"/>
      <c r="BPY81" s="1271"/>
      <c r="BPZ81" s="1271"/>
      <c r="BQA81" s="1271"/>
      <c r="BQB81" s="1271"/>
      <c r="BQC81" s="1271"/>
      <c r="BQD81" s="1271"/>
      <c r="BQE81" s="1271"/>
      <c r="BQF81" s="1271"/>
      <c r="BQG81" s="1271"/>
      <c r="BQH81" s="1271"/>
      <c r="BQI81" s="1271"/>
      <c r="BQJ81" s="1271"/>
      <c r="BQK81" s="1271"/>
      <c r="BQL81" s="1271"/>
      <c r="BQM81" s="1271"/>
      <c r="BQN81" s="1271"/>
      <c r="BQO81" s="1271"/>
      <c r="BQP81" s="1271"/>
      <c r="BQQ81" s="1271"/>
      <c r="BQR81" s="1271"/>
      <c r="BQS81" s="1271"/>
      <c r="BQT81" s="1271"/>
      <c r="BQU81" s="1271"/>
      <c r="BQV81" s="1271"/>
      <c r="BQW81" s="1271"/>
      <c r="BQX81" s="1271"/>
      <c r="BQY81" s="1271"/>
      <c r="BQZ81" s="1271"/>
      <c r="BRA81" s="1271"/>
      <c r="BRB81" s="1271"/>
      <c r="BRC81" s="1271"/>
      <c r="BRD81" s="1271"/>
      <c r="BRE81" s="1271"/>
      <c r="BRF81" s="1271"/>
      <c r="BRG81" s="1271"/>
      <c r="BRH81" s="1271"/>
      <c r="BRI81" s="1271"/>
      <c r="BRJ81" s="1271"/>
      <c r="BRK81" s="1271"/>
      <c r="BRL81" s="1271"/>
      <c r="BRM81" s="1271"/>
      <c r="BRN81" s="1271"/>
      <c r="BRO81" s="1271"/>
      <c r="BRP81" s="1271"/>
      <c r="BRQ81" s="1271"/>
      <c r="BRR81" s="1271"/>
      <c r="BRS81" s="1271"/>
      <c r="BRT81" s="1271"/>
      <c r="BRU81" s="1271"/>
      <c r="BRV81" s="1271"/>
      <c r="BRW81" s="1271"/>
      <c r="BRX81" s="1271"/>
      <c r="BRY81" s="1271"/>
      <c r="BRZ81" s="1271"/>
      <c r="BSA81" s="1271"/>
      <c r="BSB81" s="1271"/>
      <c r="BSC81" s="1271"/>
      <c r="BSD81" s="1271"/>
      <c r="BSE81" s="1271"/>
      <c r="BSF81" s="1271"/>
      <c r="BSG81" s="1271"/>
      <c r="BSH81" s="1271"/>
      <c r="BSI81" s="1271"/>
      <c r="BSJ81" s="1271"/>
      <c r="BSK81" s="1271"/>
      <c r="BSL81" s="1271"/>
      <c r="BSM81" s="1271"/>
      <c r="BSN81" s="1271"/>
      <c r="BSO81" s="1271"/>
      <c r="BSP81" s="1271"/>
      <c r="BSQ81" s="1271"/>
      <c r="BSR81" s="1271"/>
      <c r="BSS81" s="1271"/>
      <c r="BST81" s="1271"/>
      <c r="BSU81" s="1271"/>
      <c r="BSV81" s="1271"/>
      <c r="BSW81" s="1271"/>
      <c r="BSX81" s="1271"/>
      <c r="BSY81" s="1271"/>
      <c r="BSZ81" s="1271"/>
      <c r="BTA81" s="1271"/>
      <c r="BTB81" s="1271"/>
      <c r="BTC81" s="1271"/>
      <c r="BTD81" s="1271"/>
      <c r="BTE81" s="1271"/>
      <c r="BTF81" s="1271"/>
      <c r="BTG81" s="1271"/>
      <c r="BTH81" s="1271"/>
      <c r="BTI81" s="1271"/>
      <c r="BTJ81" s="1271"/>
      <c r="BTK81" s="1271"/>
      <c r="BTL81" s="1271"/>
      <c r="BTM81" s="1271"/>
      <c r="BTN81" s="1271"/>
      <c r="BTO81" s="1271"/>
      <c r="BTP81" s="1271"/>
      <c r="BTQ81" s="1271"/>
      <c r="BTR81" s="1271"/>
      <c r="BTS81" s="1271"/>
      <c r="BTT81" s="1271"/>
      <c r="BTU81" s="1271"/>
      <c r="BTV81" s="1271"/>
      <c r="BTW81" s="1271"/>
      <c r="BTX81" s="1271"/>
      <c r="BTY81" s="1271"/>
      <c r="BTZ81" s="1271"/>
      <c r="BUA81" s="1271"/>
      <c r="BUB81" s="1271"/>
      <c r="BUC81" s="1271"/>
      <c r="BUD81" s="1271"/>
      <c r="BUE81" s="1271"/>
      <c r="BUF81" s="1271"/>
      <c r="BUG81" s="1271"/>
      <c r="BUH81" s="1271"/>
      <c r="BUI81" s="1271"/>
      <c r="BUJ81" s="1271"/>
      <c r="BUK81" s="1271"/>
      <c r="BUL81" s="1271"/>
      <c r="BUM81" s="1271"/>
      <c r="BUN81" s="1271"/>
      <c r="BUO81" s="1271"/>
      <c r="BUP81" s="1271"/>
      <c r="BUQ81" s="1271"/>
      <c r="BUR81" s="1271"/>
      <c r="BUS81" s="1271"/>
      <c r="BUT81" s="1271"/>
      <c r="BUU81" s="1271"/>
      <c r="BUV81" s="1271"/>
      <c r="BUW81" s="1271"/>
      <c r="BUX81" s="1271"/>
      <c r="BUY81" s="1271"/>
      <c r="BUZ81" s="1271"/>
      <c r="BVA81" s="1271"/>
      <c r="BVB81" s="1271"/>
      <c r="BVC81" s="1271"/>
      <c r="BVD81" s="1271"/>
      <c r="BVE81" s="1271"/>
      <c r="BVF81" s="1271"/>
      <c r="BVG81" s="1271"/>
      <c r="BVH81" s="1271"/>
      <c r="BVI81" s="1271"/>
      <c r="BVJ81" s="1271"/>
      <c r="BVK81" s="1271"/>
      <c r="BVL81" s="1271"/>
      <c r="BVM81" s="1271"/>
      <c r="BVN81" s="1271"/>
      <c r="BVO81" s="1271"/>
      <c r="BVP81" s="1271"/>
      <c r="BVQ81" s="1271"/>
      <c r="BVR81" s="1271"/>
      <c r="BVS81" s="1271"/>
      <c r="BVT81" s="1271"/>
      <c r="BVU81" s="1271"/>
      <c r="BVV81" s="1271"/>
      <c r="BVW81" s="1271"/>
      <c r="BVX81" s="1271"/>
      <c r="BVY81" s="1271"/>
      <c r="BVZ81" s="1271"/>
      <c r="BWA81" s="1271"/>
      <c r="BWB81" s="1271"/>
      <c r="BWC81" s="1271"/>
      <c r="BWD81" s="1271"/>
      <c r="BWE81" s="1271"/>
      <c r="BWF81" s="1271"/>
      <c r="BWG81" s="1271"/>
      <c r="BWH81" s="1271"/>
      <c r="BWI81" s="1271"/>
      <c r="BWJ81" s="1271"/>
      <c r="BWK81" s="1271"/>
      <c r="BWL81" s="1271"/>
      <c r="BWM81" s="1271"/>
      <c r="BWN81" s="1271"/>
      <c r="BWO81" s="1271"/>
      <c r="BWP81" s="1271"/>
      <c r="BWQ81" s="1271"/>
      <c r="BWR81" s="1271"/>
      <c r="BWS81" s="1271"/>
      <c r="BWT81" s="1271"/>
      <c r="BWU81" s="1271"/>
      <c r="BWV81" s="1271"/>
      <c r="BWW81" s="1271"/>
      <c r="BWX81" s="1271"/>
      <c r="BWY81" s="1271"/>
      <c r="BWZ81" s="1271"/>
      <c r="BXA81" s="1271"/>
      <c r="BXB81" s="1271"/>
      <c r="BXC81" s="1271"/>
      <c r="BXD81" s="1271"/>
      <c r="BXE81" s="1271"/>
      <c r="BXF81" s="1271"/>
      <c r="BXG81" s="1271"/>
      <c r="BXH81" s="1271"/>
      <c r="BXI81" s="1271"/>
      <c r="BXJ81" s="1271"/>
      <c r="BXK81" s="1271"/>
      <c r="BXL81" s="1271"/>
      <c r="BXM81" s="1271"/>
      <c r="BXN81" s="1271"/>
      <c r="BXO81" s="1271"/>
      <c r="BXP81" s="1271"/>
      <c r="BXQ81" s="1271"/>
      <c r="BXR81" s="1271"/>
      <c r="BXS81" s="1271"/>
      <c r="BXT81" s="1271"/>
      <c r="BXU81" s="1271"/>
      <c r="BXV81" s="1271"/>
      <c r="BXW81" s="1271"/>
      <c r="BXX81" s="1271"/>
      <c r="BXY81" s="1271"/>
      <c r="BXZ81" s="1271"/>
      <c r="BYA81" s="1271"/>
      <c r="BYB81" s="1271"/>
      <c r="BYC81" s="1271"/>
      <c r="BYD81" s="1271"/>
      <c r="BYE81" s="1271"/>
      <c r="BYF81" s="1271"/>
      <c r="BYG81" s="1271"/>
      <c r="BYH81" s="1271"/>
      <c r="BYI81" s="1271"/>
      <c r="BYJ81" s="1271"/>
      <c r="BYK81" s="1271"/>
      <c r="BYL81" s="1271"/>
      <c r="BYM81" s="1271"/>
      <c r="BYN81" s="1271"/>
      <c r="BYO81" s="1271"/>
      <c r="BYP81" s="1271"/>
      <c r="BYQ81" s="1271"/>
      <c r="BYR81" s="1271"/>
      <c r="BYS81" s="1271"/>
      <c r="BYT81" s="1271"/>
      <c r="BYU81" s="1271"/>
      <c r="BYV81" s="1271"/>
      <c r="BYW81" s="1271"/>
      <c r="BYX81" s="1271"/>
      <c r="BYY81" s="1271"/>
      <c r="BYZ81" s="1271"/>
      <c r="BZA81" s="1271"/>
      <c r="BZB81" s="1271"/>
      <c r="BZC81" s="1271"/>
      <c r="BZD81" s="1271"/>
      <c r="BZE81" s="1271"/>
      <c r="BZF81" s="1271"/>
      <c r="BZG81" s="1271"/>
      <c r="BZH81" s="1271"/>
      <c r="BZI81" s="1271"/>
      <c r="BZJ81" s="1271"/>
      <c r="BZK81" s="1271"/>
      <c r="BZL81" s="1271"/>
      <c r="BZM81" s="1271"/>
      <c r="BZN81" s="1271"/>
      <c r="BZO81" s="1271"/>
      <c r="BZP81" s="1271"/>
      <c r="BZQ81" s="1271"/>
      <c r="BZR81" s="1271"/>
      <c r="BZS81" s="1271"/>
      <c r="BZT81" s="1271"/>
      <c r="BZU81" s="1271"/>
      <c r="BZV81" s="1271"/>
      <c r="BZW81" s="1271"/>
      <c r="BZX81" s="1271"/>
      <c r="BZY81" s="1271"/>
      <c r="BZZ81" s="1271"/>
      <c r="CAA81" s="1271"/>
      <c r="CAB81" s="1271"/>
      <c r="CAC81" s="1271"/>
      <c r="CAD81" s="1271"/>
      <c r="CAE81" s="1271"/>
      <c r="CAF81" s="1271"/>
      <c r="CAG81" s="1271"/>
      <c r="CAH81" s="1271"/>
      <c r="CAI81" s="1271"/>
      <c r="CAJ81" s="1271"/>
      <c r="CAK81" s="1271"/>
      <c r="CAL81" s="1271"/>
      <c r="CAM81" s="1271"/>
      <c r="CAN81" s="1271"/>
      <c r="CAO81" s="1271"/>
      <c r="CAP81" s="1271"/>
      <c r="CAQ81" s="1271"/>
      <c r="CAR81" s="1271"/>
      <c r="CAS81" s="1271"/>
      <c r="CAT81" s="1271"/>
      <c r="CAU81" s="1271"/>
      <c r="CAV81" s="1271"/>
      <c r="CAW81" s="1271"/>
      <c r="CAX81" s="1271"/>
      <c r="CAY81" s="1271"/>
      <c r="CAZ81" s="1271"/>
      <c r="CBA81" s="1271"/>
      <c r="CBB81" s="1271"/>
      <c r="CBC81" s="1271"/>
      <c r="CBD81" s="1271"/>
      <c r="CBE81" s="1271"/>
      <c r="CBF81" s="1271"/>
      <c r="CBG81" s="1271"/>
      <c r="CBH81" s="1271"/>
      <c r="CBI81" s="1271"/>
      <c r="CBJ81" s="1271"/>
      <c r="CBK81" s="1271"/>
      <c r="CBL81" s="1271"/>
      <c r="CBM81" s="1271"/>
      <c r="CBN81" s="1271"/>
      <c r="CBO81" s="1271"/>
      <c r="CBP81" s="1271"/>
      <c r="CBQ81" s="1271"/>
      <c r="CBR81" s="1271"/>
      <c r="CBS81" s="1271"/>
      <c r="CBT81" s="1271"/>
      <c r="CBU81" s="1271"/>
      <c r="CBV81" s="1271"/>
      <c r="CBW81" s="1271"/>
      <c r="CBX81" s="1271"/>
      <c r="CBY81" s="1271"/>
      <c r="CBZ81" s="1271"/>
      <c r="CCA81" s="1271"/>
      <c r="CCB81" s="1271"/>
      <c r="CCC81" s="1271"/>
      <c r="CCD81" s="1271"/>
      <c r="CCE81" s="1271"/>
      <c r="CCF81" s="1271"/>
      <c r="CCG81" s="1271"/>
      <c r="CCH81" s="1271"/>
      <c r="CCI81" s="1271"/>
      <c r="CCJ81" s="1271"/>
      <c r="CCK81" s="1271"/>
      <c r="CCL81" s="1271"/>
      <c r="CCM81" s="1271"/>
      <c r="CCN81" s="1271"/>
      <c r="CCO81" s="1271"/>
      <c r="CCP81" s="1271"/>
      <c r="CCQ81" s="1271"/>
      <c r="CCR81" s="1271"/>
      <c r="CCS81" s="1271"/>
      <c r="CCT81" s="1271"/>
      <c r="CCU81" s="1271"/>
      <c r="CCV81" s="1271"/>
      <c r="CCW81" s="1271"/>
      <c r="CCX81" s="1271"/>
      <c r="CCY81" s="1271"/>
      <c r="CCZ81" s="1271"/>
      <c r="CDA81" s="1271"/>
      <c r="CDB81" s="1271"/>
      <c r="CDC81" s="1271"/>
      <c r="CDD81" s="1271"/>
      <c r="CDE81" s="1271"/>
      <c r="CDF81" s="1271"/>
      <c r="CDG81" s="1271"/>
      <c r="CDH81" s="1271"/>
      <c r="CDI81" s="1271"/>
      <c r="CDJ81" s="1271"/>
      <c r="CDK81" s="1271"/>
      <c r="CDL81" s="1271"/>
      <c r="CDM81" s="1271"/>
      <c r="CDN81" s="1271"/>
      <c r="CDO81" s="1271"/>
      <c r="CDP81" s="1271"/>
      <c r="CDQ81" s="1271"/>
      <c r="CDR81" s="1271"/>
      <c r="CDS81" s="1271"/>
      <c r="CDT81" s="1271"/>
      <c r="CDU81" s="1271"/>
      <c r="CDV81" s="1271"/>
      <c r="CDW81" s="1271"/>
      <c r="CDX81" s="1271"/>
      <c r="CDY81" s="1271"/>
      <c r="CDZ81" s="1271"/>
      <c r="CEA81" s="1271"/>
      <c r="CEB81" s="1271"/>
      <c r="CEC81" s="1271"/>
      <c r="CED81" s="1271"/>
      <c r="CEE81" s="1271"/>
      <c r="CEF81" s="1271"/>
      <c r="CEG81" s="1271"/>
      <c r="CEH81" s="1271"/>
      <c r="CEI81" s="1271"/>
      <c r="CEJ81" s="1271"/>
      <c r="CEK81" s="1271"/>
      <c r="CEL81" s="1271"/>
      <c r="CEM81" s="1271"/>
      <c r="CEN81" s="1271"/>
      <c r="CEO81" s="1271"/>
      <c r="CEP81" s="1271"/>
      <c r="CEQ81" s="1271"/>
      <c r="CER81" s="1271"/>
      <c r="CES81" s="1271"/>
      <c r="CET81" s="1271"/>
      <c r="CEU81" s="1271"/>
      <c r="CEV81" s="1271"/>
      <c r="CEW81" s="1271"/>
      <c r="CEX81" s="1271"/>
      <c r="CEY81" s="1271"/>
      <c r="CEZ81" s="1271"/>
      <c r="CFA81" s="1271"/>
      <c r="CFB81" s="1271"/>
      <c r="CFC81" s="1271"/>
      <c r="CFD81" s="1271"/>
      <c r="CFE81" s="1271"/>
      <c r="CFF81" s="1271"/>
      <c r="CFG81" s="1271"/>
      <c r="CFH81" s="1271"/>
      <c r="CFI81" s="1271"/>
      <c r="CFJ81" s="1271"/>
      <c r="CFK81" s="1271"/>
      <c r="CFL81" s="1271"/>
      <c r="CFM81" s="1271"/>
      <c r="CFN81" s="1271"/>
      <c r="CFO81" s="1271"/>
      <c r="CFP81" s="1271"/>
      <c r="CFQ81" s="1271"/>
      <c r="CFR81" s="1271"/>
      <c r="CFS81" s="1271"/>
      <c r="CFT81" s="1271"/>
      <c r="CFU81" s="1271"/>
      <c r="CFV81" s="1271"/>
      <c r="CFW81" s="1271"/>
      <c r="CFX81" s="1271"/>
      <c r="CFY81" s="1271"/>
      <c r="CFZ81" s="1271"/>
      <c r="CGA81" s="1271"/>
      <c r="CGB81" s="1271"/>
      <c r="CGC81" s="1271"/>
      <c r="CGD81" s="1271"/>
      <c r="CGE81" s="1271"/>
      <c r="CGF81" s="1271"/>
      <c r="CGG81" s="1271"/>
      <c r="CGH81" s="1271"/>
      <c r="CGI81" s="1271"/>
      <c r="CGJ81" s="1271"/>
      <c r="CGK81" s="1271"/>
      <c r="CGL81" s="1271"/>
      <c r="CGM81" s="1271"/>
      <c r="CGN81" s="1271"/>
      <c r="CGO81" s="1271"/>
      <c r="CGP81" s="1271"/>
      <c r="CGQ81" s="1271"/>
      <c r="CGR81" s="1271"/>
      <c r="CGS81" s="1271"/>
      <c r="CGT81" s="1271"/>
      <c r="CGU81" s="1271"/>
      <c r="CGV81" s="1271"/>
      <c r="CGW81" s="1271"/>
      <c r="CGX81" s="1271"/>
      <c r="CGY81" s="1271"/>
      <c r="CGZ81" s="1271"/>
      <c r="CHA81" s="1271"/>
      <c r="CHB81" s="1271"/>
      <c r="CHC81" s="1271"/>
      <c r="CHD81" s="1271"/>
      <c r="CHE81" s="1271"/>
      <c r="CHF81" s="1271"/>
      <c r="CHG81" s="1271"/>
      <c r="CHH81" s="1271"/>
      <c r="CHI81" s="1271"/>
      <c r="CHJ81" s="1271"/>
      <c r="CHK81" s="1271"/>
      <c r="CHL81" s="1271"/>
      <c r="CHM81" s="1271"/>
      <c r="CHN81" s="1271"/>
      <c r="CHO81" s="1271"/>
      <c r="CHP81" s="1271"/>
      <c r="CHQ81" s="1271"/>
      <c r="CHR81" s="1271"/>
      <c r="CHS81" s="1271"/>
      <c r="CHT81" s="1271"/>
      <c r="CHU81" s="1271"/>
      <c r="CHV81" s="1271"/>
      <c r="CHW81" s="1271"/>
      <c r="CHX81" s="1271"/>
      <c r="CHY81" s="1271"/>
      <c r="CHZ81" s="1271"/>
      <c r="CIA81" s="1271"/>
      <c r="CIB81" s="1271"/>
      <c r="CIC81" s="1271"/>
      <c r="CID81" s="1271"/>
      <c r="CIE81" s="1271"/>
      <c r="CIF81" s="1271"/>
      <c r="CIG81" s="1271"/>
      <c r="CIH81" s="1271"/>
      <c r="CII81" s="1271"/>
      <c r="CIJ81" s="1271"/>
      <c r="CIK81" s="1271"/>
      <c r="CIL81" s="1271"/>
      <c r="CIM81" s="1271"/>
      <c r="CIN81" s="1271"/>
      <c r="CIO81" s="1271"/>
      <c r="CIP81" s="1271"/>
      <c r="CIQ81" s="1271"/>
      <c r="CIR81" s="1271"/>
      <c r="CIS81" s="1271"/>
      <c r="CIT81" s="1271"/>
      <c r="CIU81" s="1271"/>
      <c r="CIV81" s="1271"/>
      <c r="CIW81" s="1271"/>
      <c r="CIX81" s="1271"/>
      <c r="CIY81" s="1271"/>
      <c r="CIZ81" s="1271"/>
      <c r="CJA81" s="1271"/>
      <c r="CJB81" s="1271"/>
      <c r="CJC81" s="1271"/>
      <c r="CJD81" s="1271"/>
      <c r="CJE81" s="1271"/>
      <c r="CJF81" s="1271"/>
      <c r="CJG81" s="1271"/>
      <c r="CJH81" s="1271"/>
      <c r="CJI81" s="1271"/>
      <c r="CJJ81" s="1271"/>
      <c r="CJK81" s="1271"/>
      <c r="CJL81" s="1271"/>
      <c r="CJM81" s="1271"/>
      <c r="CJN81" s="1271"/>
      <c r="CJO81" s="1271"/>
      <c r="CJP81" s="1271"/>
      <c r="CJQ81" s="1271"/>
      <c r="CJR81" s="1271"/>
      <c r="CJS81" s="1271"/>
      <c r="CJT81" s="1271"/>
      <c r="CJU81" s="1271"/>
      <c r="CJV81" s="1271"/>
      <c r="CJW81" s="1271"/>
      <c r="CJX81" s="1271"/>
      <c r="CJY81" s="1271"/>
      <c r="CJZ81" s="1271"/>
      <c r="CKA81" s="1271"/>
      <c r="CKB81" s="1271"/>
      <c r="CKC81" s="1271"/>
      <c r="CKD81" s="1271"/>
      <c r="CKE81" s="1271"/>
      <c r="CKF81" s="1271"/>
      <c r="CKG81" s="1271"/>
      <c r="CKH81" s="1271"/>
      <c r="CKI81" s="1271"/>
      <c r="CKJ81" s="1271"/>
      <c r="CKK81" s="1271"/>
      <c r="CKL81" s="1271"/>
      <c r="CKM81" s="1271"/>
      <c r="CKN81" s="1271"/>
      <c r="CKO81" s="1271"/>
      <c r="CKP81" s="1271"/>
      <c r="CKQ81" s="1271"/>
      <c r="CKR81" s="1271"/>
      <c r="CKS81" s="1271"/>
      <c r="CKT81" s="1271"/>
      <c r="CKU81" s="1271"/>
      <c r="CKV81" s="1271"/>
      <c r="CKW81" s="1271"/>
      <c r="CKX81" s="1271"/>
      <c r="CKY81" s="1271"/>
      <c r="CKZ81" s="1271"/>
      <c r="CLA81" s="1271"/>
      <c r="CLB81" s="1271"/>
      <c r="CLC81" s="1271"/>
      <c r="CLD81" s="1271"/>
      <c r="CLE81" s="1271"/>
      <c r="CLF81" s="1271"/>
      <c r="CLG81" s="1271"/>
      <c r="CLH81" s="1271"/>
      <c r="CLI81" s="1271"/>
      <c r="CLJ81" s="1271"/>
      <c r="CLK81" s="1271"/>
      <c r="CLL81" s="1271"/>
      <c r="CLM81" s="1271"/>
      <c r="CLN81" s="1271"/>
      <c r="CLO81" s="1271"/>
      <c r="CLP81" s="1271"/>
      <c r="CLQ81" s="1271"/>
      <c r="CLR81" s="1271"/>
      <c r="CLS81" s="1271"/>
      <c r="CLT81" s="1271"/>
      <c r="CLU81" s="1271"/>
      <c r="CLV81" s="1271"/>
      <c r="CLW81" s="1271"/>
      <c r="CLX81" s="1271"/>
      <c r="CLY81" s="1271"/>
      <c r="CLZ81" s="1271"/>
      <c r="CMA81" s="1271"/>
      <c r="CMB81" s="1271"/>
      <c r="CMC81" s="1271"/>
      <c r="CMD81" s="1271"/>
      <c r="CME81" s="1271"/>
      <c r="CMF81" s="1271"/>
      <c r="CMG81" s="1271"/>
      <c r="CMH81" s="1271"/>
      <c r="CMI81" s="1271"/>
      <c r="CMJ81" s="1271"/>
      <c r="CMK81" s="1271"/>
      <c r="CML81" s="1271"/>
      <c r="CMM81" s="1271"/>
      <c r="CMN81" s="1271"/>
      <c r="CMO81" s="1271"/>
      <c r="CMP81" s="1271"/>
      <c r="CMQ81" s="1271"/>
      <c r="CMR81" s="1271"/>
      <c r="CMS81" s="1271"/>
      <c r="CMT81" s="1271"/>
      <c r="CMU81" s="1271"/>
      <c r="CMV81" s="1271"/>
      <c r="CMW81" s="1271"/>
      <c r="CMX81" s="1271"/>
      <c r="CMY81" s="1271"/>
      <c r="CMZ81" s="1271"/>
      <c r="CNA81" s="1271"/>
      <c r="CNB81" s="1271"/>
      <c r="CNC81" s="1271"/>
      <c r="CND81" s="1271"/>
      <c r="CNE81" s="1271"/>
      <c r="CNF81" s="1271"/>
      <c r="CNG81" s="1271"/>
      <c r="CNH81" s="1271"/>
      <c r="CNI81" s="1271"/>
      <c r="CNJ81" s="1271"/>
      <c r="CNK81" s="1271"/>
      <c r="CNL81" s="1271"/>
      <c r="CNM81" s="1271"/>
      <c r="CNN81" s="1271"/>
      <c r="CNO81" s="1271"/>
      <c r="CNP81" s="1271"/>
      <c r="CNQ81" s="1271"/>
      <c r="CNR81" s="1271"/>
      <c r="CNS81" s="1271"/>
      <c r="CNT81" s="1271"/>
      <c r="CNU81" s="1271"/>
      <c r="CNV81" s="1271"/>
      <c r="CNW81" s="1271"/>
      <c r="CNX81" s="1271"/>
      <c r="CNY81" s="1271"/>
      <c r="CNZ81" s="1271"/>
      <c r="COA81" s="1271"/>
      <c r="COB81" s="1271"/>
      <c r="COC81" s="1271"/>
      <c r="COD81" s="1271"/>
      <c r="COE81" s="1271"/>
      <c r="COF81" s="1271"/>
      <c r="COG81" s="1271"/>
      <c r="COH81" s="1271"/>
      <c r="COI81" s="1271"/>
      <c r="COJ81" s="1271"/>
      <c r="COK81" s="1271"/>
      <c r="COL81" s="1271"/>
      <c r="COM81" s="1271"/>
      <c r="CON81" s="1271"/>
      <c r="COO81" s="1271"/>
      <c r="COP81" s="1271"/>
      <c r="COQ81" s="1271"/>
      <c r="COR81" s="1271"/>
      <c r="COS81" s="1271"/>
      <c r="COT81" s="1271"/>
      <c r="COU81" s="1271"/>
      <c r="COV81" s="1271"/>
      <c r="COW81" s="1271"/>
      <c r="COX81" s="1271"/>
      <c r="COY81" s="1271"/>
      <c r="COZ81" s="1271"/>
      <c r="CPA81" s="1271"/>
      <c r="CPB81" s="1271"/>
      <c r="CPC81" s="1271"/>
      <c r="CPD81" s="1271"/>
      <c r="CPE81" s="1271"/>
      <c r="CPF81" s="1271"/>
      <c r="CPG81" s="1271"/>
      <c r="CPH81" s="1271"/>
      <c r="CPI81" s="1271"/>
      <c r="CPJ81" s="1271"/>
      <c r="CPK81" s="1271"/>
      <c r="CPL81" s="1271"/>
      <c r="CPM81" s="1271"/>
      <c r="CPN81" s="1271"/>
      <c r="CPO81" s="1271"/>
      <c r="CPP81" s="1271"/>
      <c r="CPQ81" s="1271"/>
      <c r="CPR81" s="1271"/>
      <c r="CPS81" s="1271"/>
      <c r="CPT81" s="1271"/>
      <c r="CPU81" s="1271"/>
      <c r="CPV81" s="1271"/>
      <c r="CPW81" s="1271"/>
      <c r="CPX81" s="1271"/>
      <c r="CPY81" s="1271"/>
      <c r="CPZ81" s="1271"/>
      <c r="CQA81" s="1271"/>
      <c r="CQB81" s="1271"/>
      <c r="CQC81" s="1271"/>
      <c r="CQD81" s="1271"/>
      <c r="CQE81" s="1271"/>
      <c r="CQF81" s="1271"/>
      <c r="CQG81" s="1271"/>
      <c r="CQH81" s="1271"/>
      <c r="CQI81" s="1271"/>
      <c r="CQJ81" s="1271"/>
      <c r="CQK81" s="1271"/>
      <c r="CQL81" s="1271"/>
      <c r="CQM81" s="1271"/>
      <c r="CQN81" s="1271"/>
      <c r="CQO81" s="1271"/>
      <c r="CQP81" s="1271"/>
      <c r="CQQ81" s="1271"/>
      <c r="CQR81" s="1271"/>
      <c r="CQS81" s="1271"/>
      <c r="CQT81" s="1271"/>
      <c r="CQU81" s="1271"/>
      <c r="CQV81" s="1271"/>
      <c r="CQW81" s="1271"/>
      <c r="CQX81" s="1271"/>
      <c r="CQY81" s="1271"/>
      <c r="CQZ81" s="1271"/>
      <c r="CRA81" s="1271"/>
      <c r="CRB81" s="1271"/>
      <c r="CRC81" s="1271"/>
      <c r="CRD81" s="1271"/>
      <c r="CRE81" s="1271"/>
      <c r="CRF81" s="1271"/>
      <c r="CRG81" s="1271"/>
      <c r="CRH81" s="1271"/>
      <c r="CRI81" s="1271"/>
      <c r="CRJ81" s="1271"/>
      <c r="CRK81" s="1271"/>
      <c r="CRL81" s="1271"/>
      <c r="CRM81" s="1271"/>
      <c r="CRN81" s="1271"/>
      <c r="CRO81" s="1271"/>
      <c r="CRP81" s="1271"/>
      <c r="CRQ81" s="1271"/>
      <c r="CRR81" s="1271"/>
      <c r="CRS81" s="1271"/>
      <c r="CRT81" s="1271"/>
      <c r="CRU81" s="1271"/>
      <c r="CRV81" s="1271"/>
      <c r="CRW81" s="1271"/>
      <c r="CRX81" s="1271"/>
      <c r="CRY81" s="1271"/>
      <c r="CRZ81" s="1271"/>
      <c r="CSA81" s="1271"/>
      <c r="CSB81" s="1271"/>
      <c r="CSC81" s="1271"/>
      <c r="CSD81" s="1271"/>
      <c r="CSE81" s="1271"/>
      <c r="CSF81" s="1271"/>
      <c r="CSG81" s="1271"/>
      <c r="CSH81" s="1271"/>
      <c r="CSI81" s="1271"/>
      <c r="CSJ81" s="1271"/>
      <c r="CSK81" s="1271"/>
      <c r="CSL81" s="1271"/>
      <c r="CSM81" s="1271"/>
      <c r="CSN81" s="1271"/>
      <c r="CSO81" s="1271"/>
      <c r="CSP81" s="1271"/>
      <c r="CSQ81" s="1271"/>
      <c r="CSR81" s="1271"/>
      <c r="CSS81" s="1271"/>
      <c r="CST81" s="1271"/>
      <c r="CSU81" s="1271"/>
      <c r="CSV81" s="1271"/>
      <c r="CSW81" s="1271"/>
      <c r="CSX81" s="1271"/>
      <c r="CSY81" s="1271"/>
      <c r="CSZ81" s="1271"/>
      <c r="CTA81" s="1271"/>
      <c r="CTB81" s="1271"/>
      <c r="CTC81" s="1271"/>
      <c r="CTD81" s="1271"/>
      <c r="CTE81" s="1271"/>
      <c r="CTF81" s="1271"/>
      <c r="CTG81" s="1271"/>
      <c r="CTH81" s="1271"/>
      <c r="CTI81" s="1271"/>
      <c r="CTJ81" s="1271"/>
      <c r="CTK81" s="1271"/>
      <c r="CTL81" s="1271"/>
      <c r="CTM81" s="1271"/>
      <c r="CTN81" s="1271"/>
      <c r="CTO81" s="1271"/>
      <c r="CTP81" s="1271"/>
      <c r="CTQ81" s="1271"/>
      <c r="CTR81" s="1271"/>
      <c r="CTS81" s="1271"/>
      <c r="CTT81" s="1271"/>
      <c r="CTU81" s="1271"/>
      <c r="CTV81" s="1271"/>
      <c r="CTW81" s="1271"/>
      <c r="CTX81" s="1271"/>
      <c r="CTY81" s="1271"/>
      <c r="CTZ81" s="1271"/>
      <c r="CUA81" s="1271"/>
      <c r="CUB81" s="1271"/>
      <c r="CUC81" s="1271"/>
      <c r="CUD81" s="1271"/>
      <c r="CUE81" s="1271"/>
      <c r="CUF81" s="1271"/>
      <c r="CUG81" s="1271"/>
      <c r="CUH81" s="1271"/>
      <c r="CUI81" s="1271"/>
      <c r="CUJ81" s="1271"/>
      <c r="CUK81" s="1271"/>
      <c r="CUL81" s="1271"/>
      <c r="CUM81" s="1271"/>
      <c r="CUN81" s="1271"/>
      <c r="CUO81" s="1271"/>
      <c r="CUP81" s="1271"/>
      <c r="CUQ81" s="1271"/>
      <c r="CUR81" s="1271"/>
      <c r="CUS81" s="1271"/>
      <c r="CUT81" s="1271"/>
      <c r="CUU81" s="1271"/>
      <c r="CUV81" s="1271"/>
      <c r="CUW81" s="1271"/>
      <c r="CUX81" s="1271"/>
      <c r="CUY81" s="1271"/>
      <c r="CUZ81" s="1271"/>
      <c r="CVA81" s="1271"/>
      <c r="CVB81" s="1271"/>
      <c r="CVC81" s="1271"/>
      <c r="CVD81" s="1271"/>
      <c r="CVE81" s="1271"/>
      <c r="CVF81" s="1271"/>
      <c r="CVG81" s="1271"/>
      <c r="CVH81" s="1271"/>
      <c r="CVI81" s="1271"/>
      <c r="CVJ81" s="1271"/>
      <c r="CVK81" s="1271"/>
      <c r="CVL81" s="1271"/>
      <c r="CVM81" s="1271"/>
      <c r="CVN81" s="1271"/>
      <c r="CVO81" s="1271"/>
      <c r="CVP81" s="1271"/>
      <c r="CVQ81" s="1271"/>
      <c r="CVR81" s="1271"/>
      <c r="CVS81" s="1271"/>
      <c r="CVT81" s="1271"/>
      <c r="CVU81" s="1271"/>
      <c r="CVV81" s="1271"/>
      <c r="CVW81" s="1271"/>
      <c r="CVX81" s="1271"/>
      <c r="CVY81" s="1271"/>
      <c r="CVZ81" s="1271"/>
      <c r="CWA81" s="1271"/>
      <c r="CWB81" s="1271"/>
      <c r="CWC81" s="1271"/>
      <c r="CWD81" s="1271"/>
      <c r="CWE81" s="1271"/>
      <c r="CWF81" s="1271"/>
      <c r="CWG81" s="1271"/>
      <c r="CWH81" s="1271"/>
      <c r="CWI81" s="1271"/>
      <c r="CWJ81" s="1271"/>
      <c r="CWK81" s="1271"/>
      <c r="CWL81" s="1271"/>
      <c r="CWM81" s="1271"/>
      <c r="CWN81" s="1271"/>
      <c r="CWO81" s="1271"/>
      <c r="CWP81" s="1271"/>
      <c r="CWQ81" s="1271"/>
      <c r="CWR81" s="1271"/>
      <c r="CWS81" s="1271"/>
      <c r="CWT81" s="1271"/>
      <c r="CWU81" s="1271"/>
      <c r="CWV81" s="1271"/>
      <c r="CWW81" s="1271"/>
      <c r="CWX81" s="1271"/>
      <c r="CWY81" s="1271"/>
      <c r="CWZ81" s="1271"/>
      <c r="CXA81" s="1271"/>
      <c r="CXB81" s="1271"/>
      <c r="CXC81" s="1271"/>
      <c r="CXD81" s="1271"/>
      <c r="CXE81" s="1271"/>
      <c r="CXF81" s="1271"/>
      <c r="CXG81" s="1271"/>
      <c r="CXH81" s="1271"/>
      <c r="CXI81" s="1271"/>
      <c r="CXJ81" s="1271"/>
      <c r="CXK81" s="1271"/>
      <c r="CXL81" s="1271"/>
      <c r="CXM81" s="1271"/>
      <c r="CXN81" s="1271"/>
      <c r="CXO81" s="1271"/>
      <c r="CXP81" s="1271"/>
      <c r="CXQ81" s="1271"/>
      <c r="CXR81" s="1271"/>
      <c r="CXS81" s="1271"/>
      <c r="CXT81" s="1271"/>
      <c r="CXU81" s="1271"/>
      <c r="CXV81" s="1271"/>
      <c r="CXW81" s="1271"/>
      <c r="CXX81" s="1271"/>
      <c r="CXY81" s="1271"/>
      <c r="CXZ81" s="1271"/>
      <c r="CYA81" s="1271"/>
      <c r="CYB81" s="1271"/>
      <c r="CYC81" s="1271"/>
      <c r="CYD81" s="1271"/>
      <c r="CYE81" s="1271"/>
      <c r="CYF81" s="1271"/>
      <c r="CYG81" s="1271"/>
      <c r="CYH81" s="1271"/>
      <c r="CYI81" s="1271"/>
      <c r="CYJ81" s="1271"/>
      <c r="CYK81" s="1271"/>
      <c r="CYL81" s="1271"/>
      <c r="CYM81" s="1271"/>
      <c r="CYN81" s="1271"/>
      <c r="CYO81" s="1271"/>
      <c r="CYP81" s="1271"/>
      <c r="CYQ81" s="1271"/>
      <c r="CYR81" s="1271"/>
      <c r="CYS81" s="1271"/>
      <c r="CYT81" s="1271"/>
      <c r="CYU81" s="1271"/>
      <c r="CYV81" s="1271"/>
      <c r="CYW81" s="1271"/>
      <c r="CYX81" s="1271"/>
      <c r="CYY81" s="1271"/>
      <c r="CYZ81" s="1271"/>
      <c r="CZA81" s="1271"/>
      <c r="CZB81" s="1271"/>
      <c r="CZC81" s="1271"/>
      <c r="CZD81" s="1271"/>
      <c r="CZE81" s="1271"/>
      <c r="CZF81" s="1271"/>
      <c r="CZG81" s="1271"/>
      <c r="CZH81" s="1271"/>
      <c r="CZI81" s="1271"/>
      <c r="CZJ81" s="1271"/>
      <c r="CZK81" s="1271"/>
      <c r="CZL81" s="1271"/>
      <c r="CZM81" s="1271"/>
      <c r="CZN81" s="1271"/>
      <c r="CZO81" s="1271"/>
      <c r="CZP81" s="1271"/>
      <c r="CZQ81" s="1271"/>
      <c r="CZR81" s="1271"/>
      <c r="CZS81" s="1271"/>
      <c r="CZT81" s="1271"/>
      <c r="CZU81" s="1271"/>
      <c r="CZV81" s="1271"/>
      <c r="CZW81" s="1271"/>
      <c r="CZX81" s="1271"/>
      <c r="CZY81" s="1271"/>
      <c r="CZZ81" s="1271"/>
      <c r="DAA81" s="1271"/>
      <c r="DAB81" s="1271"/>
      <c r="DAC81" s="1271"/>
      <c r="DAD81" s="1271"/>
      <c r="DAE81" s="1271"/>
      <c r="DAF81" s="1271"/>
      <c r="DAG81" s="1271"/>
      <c r="DAH81" s="1271"/>
      <c r="DAI81" s="1271"/>
      <c r="DAJ81" s="1271"/>
      <c r="DAK81" s="1271"/>
      <c r="DAL81" s="1271"/>
      <c r="DAM81" s="1271"/>
      <c r="DAN81" s="1271"/>
      <c r="DAO81" s="1271"/>
      <c r="DAP81" s="1271"/>
      <c r="DAQ81" s="1271"/>
      <c r="DAR81" s="1271"/>
      <c r="DAS81" s="1271"/>
      <c r="DAT81" s="1271"/>
      <c r="DAU81" s="1271"/>
      <c r="DAV81" s="1271"/>
      <c r="DAW81" s="1271"/>
      <c r="DAX81" s="1271"/>
      <c r="DAY81" s="1271"/>
      <c r="DAZ81" s="1271"/>
      <c r="DBA81" s="1271"/>
      <c r="DBB81" s="1271"/>
      <c r="DBC81" s="1271"/>
      <c r="DBD81" s="1271"/>
      <c r="DBE81" s="1271"/>
      <c r="DBF81" s="1271"/>
      <c r="DBG81" s="1271"/>
      <c r="DBH81" s="1271"/>
      <c r="DBI81" s="1271"/>
      <c r="DBJ81" s="1271"/>
      <c r="DBK81" s="1271"/>
      <c r="DBL81" s="1271"/>
      <c r="DBM81" s="1271"/>
      <c r="DBN81" s="1271"/>
      <c r="DBO81" s="1271"/>
      <c r="DBP81" s="1271"/>
      <c r="DBQ81" s="1271"/>
      <c r="DBR81" s="1271"/>
      <c r="DBS81" s="1271"/>
      <c r="DBT81" s="1271"/>
      <c r="DBU81" s="1271"/>
      <c r="DBV81" s="1271"/>
      <c r="DBW81" s="1271"/>
      <c r="DBX81" s="1271"/>
      <c r="DBY81" s="1271"/>
      <c r="DBZ81" s="1271"/>
      <c r="DCA81" s="1271"/>
      <c r="DCB81" s="1271"/>
      <c r="DCC81" s="1271"/>
      <c r="DCD81" s="1271"/>
      <c r="DCE81" s="1271"/>
      <c r="DCF81" s="1271"/>
      <c r="DCG81" s="1271"/>
      <c r="DCH81" s="1271"/>
      <c r="DCI81" s="1271"/>
      <c r="DCJ81" s="1271"/>
      <c r="DCK81" s="1271"/>
      <c r="DCL81" s="1271"/>
      <c r="DCM81" s="1271"/>
      <c r="DCN81" s="1271"/>
      <c r="DCO81" s="1271"/>
      <c r="DCP81" s="1271"/>
      <c r="DCQ81" s="1271"/>
      <c r="DCR81" s="1271"/>
      <c r="DCS81" s="1271"/>
      <c r="DCT81" s="1271"/>
      <c r="DCU81" s="1271"/>
      <c r="DCV81" s="1271"/>
      <c r="DCW81" s="1271"/>
      <c r="DCX81" s="1271"/>
      <c r="DCY81" s="1271"/>
      <c r="DCZ81" s="1271"/>
      <c r="DDA81" s="1271"/>
      <c r="DDB81" s="1271"/>
      <c r="DDC81" s="1271"/>
      <c r="DDD81" s="1271"/>
      <c r="DDE81" s="1271"/>
      <c r="DDF81" s="1271"/>
      <c r="DDG81" s="1271"/>
      <c r="DDH81" s="1271"/>
      <c r="DDI81" s="1271"/>
      <c r="DDJ81" s="1271"/>
      <c r="DDK81" s="1271"/>
      <c r="DDL81" s="1271"/>
      <c r="DDM81" s="1271"/>
      <c r="DDN81" s="1271"/>
      <c r="DDO81" s="1271"/>
      <c r="DDP81" s="1271"/>
      <c r="DDQ81" s="1271"/>
      <c r="DDR81" s="1271"/>
      <c r="DDS81" s="1271"/>
      <c r="DDT81" s="1271"/>
      <c r="DDU81" s="1271"/>
      <c r="DDV81" s="1271"/>
      <c r="DDW81" s="1271"/>
      <c r="DDX81" s="1271"/>
      <c r="DDY81" s="1271"/>
      <c r="DDZ81" s="1271"/>
      <c r="DEA81" s="1271"/>
      <c r="DEB81" s="1271"/>
      <c r="DEC81" s="1271"/>
      <c r="DED81" s="1271"/>
      <c r="DEE81" s="1271"/>
      <c r="DEF81" s="1271"/>
      <c r="DEG81" s="1271"/>
      <c r="DEH81" s="1271"/>
      <c r="DEI81" s="1271"/>
      <c r="DEJ81" s="1271"/>
      <c r="DEK81" s="1271"/>
      <c r="DEL81" s="1271"/>
      <c r="DEM81" s="1271"/>
      <c r="DEN81" s="1271"/>
      <c r="DEO81" s="1271"/>
      <c r="DEP81" s="1271"/>
      <c r="DEQ81" s="1271"/>
      <c r="DER81" s="1271"/>
      <c r="DES81" s="1271"/>
      <c r="DET81" s="1271"/>
      <c r="DEU81" s="1271"/>
      <c r="DEV81" s="1271"/>
      <c r="DEW81" s="1271"/>
      <c r="DEX81" s="1271"/>
      <c r="DEY81" s="1271"/>
      <c r="DEZ81" s="1271"/>
      <c r="DFA81" s="1271"/>
      <c r="DFB81" s="1271"/>
      <c r="DFC81" s="1271"/>
      <c r="DFD81" s="1271"/>
      <c r="DFE81" s="1271"/>
      <c r="DFF81" s="1271"/>
      <c r="DFG81" s="1271"/>
      <c r="DFH81" s="1271"/>
      <c r="DFI81" s="1271"/>
      <c r="DFJ81" s="1271"/>
      <c r="DFK81" s="1271"/>
      <c r="DFL81" s="1271"/>
      <c r="DFM81" s="1271"/>
      <c r="DFN81" s="1271"/>
      <c r="DFO81" s="1271"/>
      <c r="DFP81" s="1271"/>
      <c r="DFQ81" s="1271"/>
      <c r="DFR81" s="1271"/>
      <c r="DFS81" s="1271"/>
      <c r="DFT81" s="1271"/>
      <c r="DFU81" s="1271"/>
      <c r="DFV81" s="1271"/>
      <c r="DFW81" s="1271"/>
      <c r="DFX81" s="1271"/>
      <c r="DFY81" s="1271"/>
      <c r="DFZ81" s="1271"/>
      <c r="DGA81" s="1271"/>
      <c r="DGB81" s="1271"/>
      <c r="DGC81" s="1271"/>
      <c r="DGD81" s="1271"/>
      <c r="DGE81" s="1271"/>
      <c r="DGF81" s="1271"/>
      <c r="DGG81" s="1271"/>
      <c r="DGH81" s="1271"/>
      <c r="DGI81" s="1271"/>
      <c r="DGJ81" s="1271"/>
      <c r="DGK81" s="1271"/>
      <c r="DGL81" s="1271"/>
      <c r="DGM81" s="1271"/>
      <c r="DGN81" s="1271"/>
      <c r="DGO81" s="1271"/>
      <c r="DGP81" s="1271"/>
      <c r="DGQ81" s="1271"/>
      <c r="DGR81" s="1271"/>
      <c r="DGS81" s="1271"/>
      <c r="DGT81" s="1271"/>
      <c r="DGU81" s="1271"/>
      <c r="DGV81" s="1271"/>
      <c r="DGW81" s="1271"/>
      <c r="DGX81" s="1271"/>
      <c r="DGY81" s="1271"/>
      <c r="DGZ81" s="1271"/>
      <c r="DHA81" s="1271"/>
      <c r="DHB81" s="1271"/>
      <c r="DHC81" s="1271"/>
      <c r="DHD81" s="1271"/>
      <c r="DHE81" s="1271"/>
      <c r="DHF81" s="1271"/>
      <c r="DHG81" s="1271"/>
      <c r="DHH81" s="1271"/>
      <c r="DHI81" s="1271"/>
      <c r="DHJ81" s="1271"/>
      <c r="DHK81" s="1271"/>
      <c r="DHL81" s="1271"/>
      <c r="DHM81" s="1271"/>
      <c r="DHN81" s="1271"/>
      <c r="DHO81" s="1271"/>
      <c r="DHP81" s="1271"/>
      <c r="DHQ81" s="1271"/>
      <c r="DHR81" s="1271"/>
      <c r="DHS81" s="1271"/>
      <c r="DHT81" s="1271"/>
      <c r="DHU81" s="1271"/>
      <c r="DHV81" s="1271"/>
      <c r="DHW81" s="1271"/>
      <c r="DHX81" s="1271"/>
      <c r="DHY81" s="1271"/>
      <c r="DHZ81" s="1271"/>
      <c r="DIA81" s="1271"/>
      <c r="DIB81" s="1271"/>
      <c r="DIC81" s="1271"/>
      <c r="DID81" s="1271"/>
      <c r="DIE81" s="1271"/>
      <c r="DIF81" s="1271"/>
      <c r="DIG81" s="1271"/>
      <c r="DIH81" s="1271"/>
      <c r="DII81" s="1271"/>
      <c r="DIJ81" s="1271"/>
      <c r="DIK81" s="1271"/>
      <c r="DIL81" s="1271"/>
      <c r="DIM81" s="1271"/>
      <c r="DIN81" s="1271"/>
      <c r="DIO81" s="1271"/>
      <c r="DIP81" s="1271"/>
      <c r="DIQ81" s="1271"/>
      <c r="DIR81" s="1271"/>
      <c r="DIS81" s="1271"/>
      <c r="DIT81" s="1271"/>
      <c r="DIU81" s="1271"/>
      <c r="DIV81" s="1271"/>
      <c r="DIW81" s="1271"/>
      <c r="DIX81" s="1271"/>
      <c r="DIY81" s="1271"/>
      <c r="DIZ81" s="1271"/>
      <c r="DJA81" s="1271"/>
      <c r="DJB81" s="1271"/>
      <c r="DJC81" s="1271"/>
      <c r="DJD81" s="1271"/>
      <c r="DJE81" s="1271"/>
      <c r="DJF81" s="1271"/>
      <c r="DJG81" s="1271"/>
      <c r="DJH81" s="1271"/>
      <c r="DJI81" s="1271"/>
      <c r="DJJ81" s="1271"/>
      <c r="DJK81" s="1271"/>
      <c r="DJL81" s="1271"/>
      <c r="DJM81" s="1271"/>
      <c r="DJN81" s="1271"/>
      <c r="DJO81" s="1271"/>
      <c r="DJP81" s="1271"/>
      <c r="DJQ81" s="1271"/>
      <c r="DJR81" s="1271"/>
      <c r="DJS81" s="1271"/>
      <c r="DJT81" s="1271"/>
      <c r="DJU81" s="1271"/>
      <c r="DJV81" s="1271"/>
      <c r="DJW81" s="1271"/>
      <c r="DJX81" s="1271"/>
      <c r="DJY81" s="1271"/>
      <c r="DJZ81" s="1271"/>
      <c r="DKA81" s="1271"/>
      <c r="DKB81" s="1271"/>
      <c r="DKC81" s="1271"/>
      <c r="DKD81" s="1271"/>
      <c r="DKE81" s="1271"/>
      <c r="DKF81" s="1271"/>
      <c r="DKG81" s="1271"/>
      <c r="DKH81" s="1271"/>
      <c r="DKI81" s="1271"/>
      <c r="DKJ81" s="1271"/>
      <c r="DKK81" s="1271"/>
      <c r="DKL81" s="1271"/>
      <c r="DKM81" s="1271"/>
      <c r="DKN81" s="1271"/>
      <c r="DKO81" s="1271"/>
      <c r="DKP81" s="1271"/>
      <c r="DKQ81" s="1271"/>
      <c r="DKR81" s="1271"/>
      <c r="DKS81" s="1271"/>
      <c r="DKT81" s="1271"/>
      <c r="DKU81" s="1271"/>
      <c r="DKV81" s="1271"/>
      <c r="DKW81" s="1271"/>
      <c r="DKX81" s="1271"/>
      <c r="DKY81" s="1271"/>
      <c r="DKZ81" s="1271"/>
      <c r="DLA81" s="1271"/>
      <c r="DLB81" s="1271"/>
      <c r="DLC81" s="1271"/>
      <c r="DLD81" s="1271"/>
      <c r="DLE81" s="1271"/>
      <c r="DLF81" s="1271"/>
      <c r="DLG81" s="1271"/>
      <c r="DLH81" s="1271"/>
      <c r="DLI81" s="1271"/>
      <c r="DLJ81" s="1271"/>
      <c r="DLK81" s="1271"/>
      <c r="DLL81" s="1271"/>
      <c r="DLM81" s="1271"/>
      <c r="DLN81" s="1271"/>
      <c r="DLO81" s="1271"/>
      <c r="DLP81" s="1271"/>
      <c r="DLQ81" s="1271"/>
      <c r="DLR81" s="1271"/>
      <c r="DLS81" s="1271"/>
      <c r="DLT81" s="1271"/>
      <c r="DLU81" s="1271"/>
      <c r="DLV81" s="1271"/>
      <c r="DLW81" s="1271"/>
      <c r="DLX81" s="1271"/>
      <c r="DLY81" s="1271"/>
      <c r="DLZ81" s="1271"/>
      <c r="DMA81" s="1271"/>
      <c r="DMB81" s="1271"/>
      <c r="DMC81" s="1271"/>
      <c r="DMD81" s="1271"/>
      <c r="DME81" s="1271"/>
      <c r="DMF81" s="1271"/>
      <c r="DMG81" s="1271"/>
      <c r="DMH81" s="1271"/>
      <c r="DMI81" s="1271"/>
      <c r="DMJ81" s="1271"/>
      <c r="DMK81" s="1271"/>
      <c r="DML81" s="1271"/>
      <c r="DMM81" s="1271"/>
      <c r="DMN81" s="1271"/>
      <c r="DMO81" s="1271"/>
      <c r="DMP81" s="1271"/>
      <c r="DMQ81" s="1271"/>
      <c r="DMR81" s="1271"/>
      <c r="DMS81" s="1271"/>
      <c r="DMT81" s="1271"/>
      <c r="DMU81" s="1271"/>
      <c r="DMV81" s="1271"/>
      <c r="DMW81" s="1271"/>
      <c r="DMX81" s="1271"/>
      <c r="DMY81" s="1271"/>
      <c r="DMZ81" s="1271"/>
      <c r="DNA81" s="1271"/>
      <c r="DNB81" s="1271"/>
      <c r="DNC81" s="1271"/>
      <c r="DND81" s="1271"/>
      <c r="DNE81" s="1271"/>
      <c r="DNF81" s="1271"/>
      <c r="DNG81" s="1271"/>
      <c r="DNH81" s="1271"/>
      <c r="DNI81" s="1271"/>
      <c r="DNJ81" s="1271"/>
      <c r="DNK81" s="1271"/>
      <c r="DNL81" s="1271"/>
      <c r="DNM81" s="1271"/>
      <c r="DNN81" s="1271"/>
      <c r="DNO81" s="1271"/>
      <c r="DNP81" s="1271"/>
      <c r="DNQ81" s="1271"/>
      <c r="DNR81" s="1271"/>
      <c r="DNS81" s="1271"/>
      <c r="DNT81" s="1271"/>
      <c r="DNU81" s="1271"/>
      <c r="DNV81" s="1271"/>
      <c r="DNW81" s="1271"/>
      <c r="DNX81" s="1271"/>
      <c r="DNY81" s="1271"/>
      <c r="DNZ81" s="1271"/>
      <c r="DOA81" s="1271"/>
      <c r="DOB81" s="1271"/>
      <c r="DOC81" s="1271"/>
      <c r="DOD81" s="1271"/>
      <c r="DOE81" s="1271"/>
      <c r="DOF81" s="1271"/>
      <c r="DOG81" s="1271"/>
      <c r="DOH81" s="1271"/>
      <c r="DOI81" s="1271"/>
      <c r="DOJ81" s="1271"/>
      <c r="DOK81" s="1271"/>
      <c r="DOL81" s="1271"/>
      <c r="DOM81" s="1271"/>
      <c r="DON81" s="1271"/>
      <c r="DOO81" s="1271"/>
      <c r="DOP81" s="1271"/>
      <c r="DOQ81" s="1271"/>
      <c r="DOR81" s="1271"/>
      <c r="DOS81" s="1271"/>
      <c r="DOT81" s="1271"/>
      <c r="DOU81" s="1271"/>
      <c r="DOV81" s="1271"/>
      <c r="DOW81" s="1271"/>
      <c r="DOX81" s="1271"/>
      <c r="DOY81" s="1271"/>
      <c r="DOZ81" s="1271"/>
      <c r="DPA81" s="1271"/>
      <c r="DPB81" s="1271"/>
      <c r="DPC81" s="1271"/>
      <c r="DPD81" s="1271"/>
      <c r="DPE81" s="1271"/>
      <c r="DPF81" s="1271"/>
      <c r="DPG81" s="1271"/>
      <c r="DPH81" s="1271"/>
      <c r="DPI81" s="1271"/>
      <c r="DPJ81" s="1271"/>
      <c r="DPK81" s="1271"/>
      <c r="DPL81" s="1271"/>
      <c r="DPM81" s="1271"/>
      <c r="DPN81" s="1271"/>
      <c r="DPO81" s="1271"/>
      <c r="DPP81" s="1271"/>
      <c r="DPQ81" s="1271"/>
      <c r="DPR81" s="1271"/>
      <c r="DPS81" s="1271"/>
      <c r="DPT81" s="1271"/>
      <c r="DPU81" s="1271"/>
      <c r="DPV81" s="1271"/>
      <c r="DPW81" s="1271"/>
      <c r="DPX81" s="1271"/>
      <c r="DPY81" s="1271"/>
      <c r="DPZ81" s="1271"/>
      <c r="DQA81" s="1271"/>
      <c r="DQB81" s="1271"/>
      <c r="DQC81" s="1271"/>
      <c r="DQD81" s="1271"/>
      <c r="DQE81" s="1271"/>
      <c r="DQF81" s="1271"/>
      <c r="DQG81" s="1271"/>
      <c r="DQH81" s="1271"/>
      <c r="DQI81" s="1271"/>
      <c r="DQJ81" s="1271"/>
      <c r="DQK81" s="1271"/>
      <c r="DQL81" s="1271"/>
      <c r="DQM81" s="1271"/>
      <c r="DQN81" s="1271"/>
      <c r="DQO81" s="1271"/>
      <c r="DQP81" s="1271"/>
      <c r="DQQ81" s="1271"/>
      <c r="DQR81" s="1271"/>
      <c r="DQS81" s="1271"/>
      <c r="DQT81" s="1271"/>
      <c r="DQU81" s="1271"/>
      <c r="DQV81" s="1271"/>
      <c r="DQW81" s="1271"/>
      <c r="DQX81" s="1271"/>
      <c r="DQY81" s="1271"/>
      <c r="DQZ81" s="1271"/>
      <c r="DRA81" s="1271"/>
      <c r="DRB81" s="1271"/>
      <c r="DRC81" s="1271"/>
      <c r="DRD81" s="1271"/>
      <c r="DRE81" s="1271"/>
      <c r="DRF81" s="1271"/>
      <c r="DRG81" s="1271"/>
      <c r="DRH81" s="1271"/>
      <c r="DRI81" s="1271"/>
      <c r="DRJ81" s="1271"/>
      <c r="DRK81" s="1271"/>
      <c r="DRL81" s="1271"/>
      <c r="DRM81" s="1271"/>
      <c r="DRN81" s="1271"/>
      <c r="DRO81" s="1271"/>
      <c r="DRP81" s="1271"/>
      <c r="DRQ81" s="1271"/>
      <c r="DRR81" s="1271"/>
      <c r="DRS81" s="1271"/>
      <c r="DRT81" s="1271"/>
      <c r="DRU81" s="1271"/>
      <c r="DRV81" s="1271"/>
      <c r="DRW81" s="1271"/>
      <c r="DRX81" s="1271"/>
      <c r="DRY81" s="1271"/>
      <c r="DRZ81" s="1271"/>
      <c r="DSA81" s="1271"/>
      <c r="DSB81" s="1271"/>
      <c r="DSC81" s="1271"/>
      <c r="DSD81" s="1271"/>
      <c r="DSE81" s="1271"/>
      <c r="DSF81" s="1271"/>
      <c r="DSG81" s="1271"/>
      <c r="DSH81" s="1271"/>
      <c r="DSI81" s="1271"/>
      <c r="DSJ81" s="1271"/>
      <c r="DSK81" s="1271"/>
      <c r="DSL81" s="1271"/>
      <c r="DSM81" s="1271"/>
      <c r="DSN81" s="1271"/>
      <c r="DSO81" s="1271"/>
      <c r="DSP81" s="1271"/>
      <c r="DSQ81" s="1271"/>
      <c r="DSR81" s="1271"/>
      <c r="DSS81" s="1271"/>
      <c r="DST81" s="1271"/>
      <c r="DSU81" s="1271"/>
      <c r="DSV81" s="1271"/>
      <c r="DSW81" s="1271"/>
      <c r="DSX81" s="1271"/>
      <c r="DSY81" s="1271"/>
      <c r="DSZ81" s="1271"/>
      <c r="DTA81" s="1271"/>
      <c r="DTB81" s="1271"/>
      <c r="DTC81" s="1271"/>
      <c r="DTD81" s="1271"/>
      <c r="DTE81" s="1271"/>
      <c r="DTF81" s="1271"/>
      <c r="DTG81" s="1271"/>
      <c r="DTH81" s="1271"/>
      <c r="DTI81" s="1271"/>
      <c r="DTJ81" s="1271"/>
      <c r="DTK81" s="1271"/>
      <c r="DTL81" s="1271"/>
      <c r="DTM81" s="1271"/>
      <c r="DTN81" s="1271"/>
      <c r="DTO81" s="1271"/>
      <c r="DTP81" s="1271"/>
      <c r="DTQ81" s="1271"/>
      <c r="DTR81" s="1271"/>
      <c r="DTS81" s="1271"/>
      <c r="DTT81" s="1271"/>
      <c r="DTU81" s="1271"/>
      <c r="DTV81" s="1271"/>
      <c r="DTW81" s="1271"/>
      <c r="DTX81" s="1271"/>
      <c r="DTY81" s="1271"/>
      <c r="DTZ81" s="1271"/>
      <c r="DUA81" s="1271"/>
      <c r="DUB81" s="1271"/>
      <c r="DUC81" s="1271"/>
      <c r="DUD81" s="1271"/>
      <c r="DUE81" s="1271"/>
      <c r="DUF81" s="1271"/>
      <c r="DUG81" s="1271"/>
      <c r="DUH81" s="1271"/>
      <c r="DUI81" s="1271"/>
      <c r="DUJ81" s="1271"/>
      <c r="DUK81" s="1271"/>
      <c r="DUL81" s="1271"/>
      <c r="DUM81" s="1271"/>
      <c r="DUN81" s="1271"/>
      <c r="DUO81" s="1271"/>
      <c r="DUP81" s="1271"/>
      <c r="DUQ81" s="1271"/>
      <c r="DUR81" s="1271"/>
      <c r="DUS81" s="1271"/>
      <c r="DUT81" s="1271"/>
      <c r="DUU81" s="1271"/>
      <c r="DUV81" s="1271"/>
      <c r="DUW81" s="1271"/>
      <c r="DUX81" s="1271"/>
      <c r="DUY81" s="1271"/>
      <c r="DUZ81" s="1271"/>
      <c r="DVA81" s="1271"/>
      <c r="DVB81" s="1271"/>
      <c r="DVC81" s="1271"/>
      <c r="DVD81" s="1271"/>
      <c r="DVE81" s="1271"/>
      <c r="DVF81" s="1271"/>
      <c r="DVG81" s="1271"/>
      <c r="DVH81" s="1271"/>
      <c r="DVI81" s="1271"/>
      <c r="DVJ81" s="1271"/>
      <c r="DVK81" s="1271"/>
      <c r="DVL81" s="1271"/>
      <c r="DVM81" s="1271"/>
      <c r="DVN81" s="1271"/>
      <c r="DVO81" s="1271"/>
      <c r="DVP81" s="1271"/>
      <c r="DVQ81" s="1271"/>
      <c r="DVR81" s="1271"/>
      <c r="DVS81" s="1271"/>
      <c r="DVT81" s="1271"/>
      <c r="DVU81" s="1271"/>
      <c r="DVV81" s="1271"/>
      <c r="DVW81" s="1271"/>
      <c r="DVX81" s="1271"/>
      <c r="DVY81" s="1271"/>
      <c r="DVZ81" s="1271"/>
      <c r="DWA81" s="1271"/>
      <c r="DWB81" s="1271"/>
      <c r="DWC81" s="1271"/>
      <c r="DWD81" s="1271"/>
      <c r="DWE81" s="1271"/>
      <c r="DWF81" s="1271"/>
      <c r="DWG81" s="1271"/>
      <c r="DWH81" s="1271"/>
      <c r="DWI81" s="1271"/>
      <c r="DWJ81" s="1271"/>
      <c r="DWK81" s="1271"/>
      <c r="DWL81" s="1271"/>
      <c r="DWM81" s="1271"/>
      <c r="DWN81" s="1271"/>
      <c r="DWO81" s="1271"/>
      <c r="DWP81" s="1271"/>
      <c r="DWQ81" s="1271"/>
      <c r="DWR81" s="1271"/>
      <c r="DWS81" s="1271"/>
      <c r="DWT81" s="1271"/>
      <c r="DWU81" s="1271"/>
      <c r="DWV81" s="1271"/>
      <c r="DWW81" s="1271"/>
      <c r="DWX81" s="1271"/>
      <c r="DWY81" s="1271"/>
      <c r="DWZ81" s="1271"/>
      <c r="DXA81" s="1271"/>
      <c r="DXB81" s="1271"/>
      <c r="DXC81" s="1271"/>
      <c r="DXD81" s="1271"/>
      <c r="DXE81" s="1271"/>
      <c r="DXF81" s="1271"/>
      <c r="DXG81" s="1271"/>
      <c r="DXH81" s="1271"/>
      <c r="DXI81" s="1271"/>
      <c r="DXJ81" s="1271"/>
      <c r="DXK81" s="1271"/>
      <c r="DXL81" s="1271"/>
      <c r="DXM81" s="1271"/>
      <c r="DXN81" s="1271"/>
      <c r="DXO81" s="1271"/>
      <c r="DXP81" s="1271"/>
      <c r="DXQ81" s="1271"/>
      <c r="DXR81" s="1271"/>
      <c r="DXS81" s="1271"/>
      <c r="DXT81" s="1271"/>
      <c r="DXU81" s="1271"/>
      <c r="DXV81" s="1271"/>
      <c r="DXW81" s="1271"/>
      <c r="DXX81" s="1271"/>
      <c r="DXY81" s="1271"/>
      <c r="DXZ81" s="1271"/>
      <c r="DYA81" s="1271"/>
      <c r="DYB81" s="1271"/>
      <c r="DYC81" s="1271"/>
      <c r="DYD81" s="1271"/>
      <c r="DYE81" s="1271"/>
      <c r="DYF81" s="1271"/>
      <c r="DYG81" s="1271"/>
      <c r="DYH81" s="1271"/>
      <c r="DYI81" s="1271"/>
      <c r="DYJ81" s="1271"/>
      <c r="DYK81" s="1271"/>
      <c r="DYL81" s="1271"/>
      <c r="DYM81" s="1271"/>
      <c r="DYN81" s="1271"/>
      <c r="DYO81" s="1271"/>
      <c r="DYP81" s="1271"/>
      <c r="DYQ81" s="1271"/>
      <c r="DYR81" s="1271"/>
      <c r="DYS81" s="1271"/>
      <c r="DYT81" s="1271"/>
      <c r="DYU81" s="1271"/>
      <c r="DYV81" s="1271"/>
      <c r="DYW81" s="1271"/>
      <c r="DYX81" s="1271"/>
      <c r="DYY81" s="1271"/>
      <c r="DYZ81" s="1271"/>
      <c r="DZA81" s="1271"/>
      <c r="DZB81" s="1271"/>
      <c r="DZC81" s="1271"/>
      <c r="DZD81" s="1271"/>
      <c r="DZE81" s="1271"/>
      <c r="DZF81" s="1271"/>
      <c r="DZG81" s="1271"/>
      <c r="DZH81" s="1271"/>
      <c r="DZI81" s="1271"/>
      <c r="DZJ81" s="1271"/>
      <c r="DZK81" s="1271"/>
      <c r="DZL81" s="1271"/>
      <c r="DZM81" s="1271"/>
      <c r="DZN81" s="1271"/>
      <c r="DZO81" s="1271"/>
      <c r="DZP81" s="1271"/>
      <c r="DZQ81" s="1271"/>
      <c r="DZR81" s="1271"/>
      <c r="DZS81" s="1271"/>
      <c r="DZT81" s="1271"/>
      <c r="DZU81" s="1271"/>
      <c r="DZV81" s="1271"/>
      <c r="DZW81" s="1271"/>
      <c r="DZX81" s="1271"/>
      <c r="DZY81" s="1271"/>
      <c r="DZZ81" s="1271"/>
      <c r="EAA81" s="1271"/>
      <c r="EAB81" s="1271"/>
      <c r="EAC81" s="1271"/>
      <c r="EAD81" s="1271"/>
      <c r="EAE81" s="1271"/>
      <c r="EAF81" s="1271"/>
      <c r="EAG81" s="1271"/>
      <c r="EAH81" s="1271"/>
      <c r="EAI81" s="1271"/>
      <c r="EAJ81" s="1271"/>
      <c r="EAK81" s="1271"/>
      <c r="EAL81" s="1271"/>
      <c r="EAM81" s="1271"/>
      <c r="EAN81" s="1271"/>
      <c r="EAO81" s="1271"/>
      <c r="EAP81" s="1271"/>
      <c r="EAQ81" s="1271"/>
      <c r="EAR81" s="1271"/>
      <c r="EAS81" s="1271"/>
      <c r="EAT81" s="1271"/>
      <c r="EAU81" s="1271"/>
      <c r="EAV81" s="1271"/>
      <c r="EAW81" s="1271"/>
      <c r="EAX81" s="1271"/>
      <c r="EAY81" s="1271"/>
      <c r="EAZ81" s="1271"/>
      <c r="EBA81" s="1271"/>
      <c r="EBB81" s="1271"/>
      <c r="EBC81" s="1271"/>
      <c r="EBD81" s="1271"/>
      <c r="EBE81" s="1271"/>
      <c r="EBF81" s="1271"/>
      <c r="EBG81" s="1271"/>
      <c r="EBH81" s="1271"/>
      <c r="EBI81" s="1271"/>
      <c r="EBJ81" s="1271"/>
      <c r="EBK81" s="1271"/>
      <c r="EBL81" s="1271"/>
      <c r="EBM81" s="1271"/>
      <c r="EBN81" s="1271"/>
      <c r="EBO81" s="1271"/>
      <c r="EBP81" s="1271"/>
      <c r="EBQ81" s="1271"/>
      <c r="EBR81" s="1271"/>
      <c r="EBS81" s="1271"/>
      <c r="EBT81" s="1271"/>
      <c r="EBU81" s="1271"/>
      <c r="EBV81" s="1271"/>
      <c r="EBW81" s="1271"/>
      <c r="EBX81" s="1271"/>
      <c r="EBY81" s="1271"/>
      <c r="EBZ81" s="1271"/>
      <c r="ECA81" s="1271"/>
      <c r="ECB81" s="1271"/>
      <c r="ECC81" s="1271"/>
      <c r="ECD81" s="1271"/>
      <c r="ECE81" s="1271"/>
      <c r="ECF81" s="1271"/>
      <c r="ECG81" s="1271"/>
      <c r="ECH81" s="1271"/>
      <c r="ECI81" s="1271"/>
      <c r="ECJ81" s="1271"/>
      <c r="ECK81" s="1271"/>
      <c r="ECL81" s="1271"/>
      <c r="ECM81" s="1271"/>
      <c r="ECN81" s="1271"/>
      <c r="ECO81" s="1271"/>
      <c r="ECP81" s="1271"/>
      <c r="ECQ81" s="1271"/>
      <c r="ECR81" s="1271"/>
      <c r="ECS81" s="1271"/>
      <c r="ECT81" s="1271"/>
      <c r="ECU81" s="1271"/>
      <c r="ECV81" s="1271"/>
      <c r="ECW81" s="1271"/>
      <c r="ECX81" s="1271"/>
      <c r="ECY81" s="1271"/>
      <c r="ECZ81" s="1271"/>
      <c r="EDA81" s="1271"/>
      <c r="EDB81" s="1271"/>
      <c r="EDC81" s="1271"/>
      <c r="EDD81" s="1271"/>
      <c r="EDE81" s="1271"/>
      <c r="EDF81" s="1271"/>
      <c r="EDG81" s="1271"/>
      <c r="EDH81" s="1271"/>
      <c r="EDI81" s="1271"/>
      <c r="EDJ81" s="1271"/>
      <c r="EDK81" s="1271"/>
      <c r="EDL81" s="1271"/>
      <c r="EDM81" s="1271"/>
      <c r="EDN81" s="1271"/>
      <c r="EDO81" s="1271"/>
      <c r="EDP81" s="1271"/>
      <c r="EDQ81" s="1271"/>
      <c r="EDR81" s="1271"/>
      <c r="EDS81" s="1271"/>
      <c r="EDT81" s="1271"/>
      <c r="EDU81" s="1271"/>
      <c r="EDV81" s="1271"/>
      <c r="EDW81" s="1271"/>
      <c r="EDX81" s="1271"/>
      <c r="EDY81" s="1271"/>
      <c r="EDZ81" s="1271"/>
      <c r="EEA81" s="1271"/>
      <c r="EEB81" s="1271"/>
      <c r="EEC81" s="1271"/>
      <c r="EED81" s="1271"/>
      <c r="EEE81" s="1271"/>
      <c r="EEF81" s="1271"/>
      <c r="EEG81" s="1271"/>
      <c r="EEH81" s="1271"/>
      <c r="EEI81" s="1271"/>
      <c r="EEJ81" s="1271"/>
      <c r="EEK81" s="1271"/>
      <c r="EEL81" s="1271"/>
      <c r="EEM81" s="1271"/>
      <c r="EEN81" s="1271"/>
      <c r="EEO81" s="1271"/>
      <c r="EEP81" s="1271"/>
      <c r="EEQ81" s="1271"/>
      <c r="EER81" s="1271"/>
      <c r="EES81" s="1271"/>
      <c r="EET81" s="1271"/>
      <c r="EEU81" s="1271"/>
      <c r="EEV81" s="1271"/>
      <c r="EEW81" s="1271"/>
      <c r="EEX81" s="1271"/>
      <c r="EEY81" s="1271"/>
      <c r="EEZ81" s="1271"/>
      <c r="EFA81" s="1271"/>
      <c r="EFB81" s="1271"/>
      <c r="EFC81" s="1271"/>
      <c r="EFD81" s="1271"/>
      <c r="EFE81" s="1271"/>
      <c r="EFF81" s="1271"/>
      <c r="EFG81" s="1271"/>
      <c r="EFH81" s="1271"/>
      <c r="EFI81" s="1271"/>
      <c r="EFJ81" s="1271"/>
      <c r="EFK81" s="1271"/>
      <c r="EFL81" s="1271"/>
      <c r="EFM81" s="1271"/>
      <c r="EFN81" s="1271"/>
      <c r="EFO81" s="1271"/>
      <c r="EFP81" s="1271"/>
      <c r="EFQ81" s="1271"/>
      <c r="EFR81" s="1271"/>
      <c r="EFS81" s="1271"/>
      <c r="EFT81" s="1271"/>
      <c r="EFU81" s="1271"/>
      <c r="EFV81" s="1271"/>
      <c r="EFW81" s="1271"/>
      <c r="EFX81" s="1271"/>
      <c r="EFY81" s="1271"/>
      <c r="EFZ81" s="1271"/>
      <c r="EGA81" s="1271"/>
      <c r="EGB81" s="1271"/>
      <c r="EGC81" s="1271"/>
      <c r="EGD81" s="1271"/>
      <c r="EGE81" s="1271"/>
      <c r="EGF81" s="1271"/>
      <c r="EGG81" s="1271"/>
      <c r="EGH81" s="1271"/>
      <c r="EGI81" s="1271"/>
      <c r="EGJ81" s="1271"/>
      <c r="EGK81" s="1271"/>
      <c r="EGL81" s="1271"/>
      <c r="EGM81" s="1271"/>
      <c r="EGN81" s="1271"/>
      <c r="EGO81" s="1271"/>
      <c r="EGP81" s="1271"/>
      <c r="EGQ81" s="1271"/>
      <c r="EGR81" s="1271"/>
      <c r="EGS81" s="1271"/>
      <c r="EGT81" s="1271"/>
      <c r="EGU81" s="1271"/>
      <c r="EGV81" s="1271"/>
      <c r="EGW81" s="1271"/>
      <c r="EGX81" s="1271"/>
      <c r="EGY81" s="1271"/>
      <c r="EGZ81" s="1271"/>
      <c r="EHA81" s="1271"/>
      <c r="EHB81" s="1271"/>
      <c r="EHC81" s="1271"/>
      <c r="EHD81" s="1271"/>
      <c r="EHE81" s="1271"/>
      <c r="EHF81" s="1271"/>
      <c r="EHG81" s="1271"/>
      <c r="EHH81" s="1271"/>
      <c r="EHI81" s="1271"/>
      <c r="EHJ81" s="1271"/>
      <c r="EHK81" s="1271"/>
      <c r="EHL81" s="1271"/>
      <c r="EHM81" s="1271"/>
      <c r="EHN81" s="1271"/>
      <c r="EHO81" s="1271"/>
      <c r="EHP81" s="1271"/>
      <c r="EHQ81" s="1271"/>
      <c r="EHR81" s="1271"/>
      <c r="EHS81" s="1271"/>
      <c r="EHT81" s="1271"/>
      <c r="EHU81" s="1271"/>
      <c r="EHV81" s="1271"/>
      <c r="EHW81" s="1271"/>
      <c r="EHX81" s="1271"/>
      <c r="EHY81" s="1271"/>
      <c r="EHZ81" s="1271"/>
      <c r="EIA81" s="1271"/>
      <c r="EIB81" s="1271"/>
      <c r="EIC81" s="1271"/>
      <c r="EID81" s="1271"/>
      <c r="EIE81" s="1271"/>
      <c r="EIF81" s="1271"/>
      <c r="EIG81" s="1271"/>
      <c r="EIH81" s="1271"/>
      <c r="EII81" s="1271"/>
      <c r="EIJ81" s="1271"/>
      <c r="EIK81" s="1271"/>
      <c r="EIL81" s="1271"/>
      <c r="EIM81" s="1271"/>
      <c r="EIN81" s="1271"/>
      <c r="EIO81" s="1271"/>
      <c r="EIP81" s="1271"/>
      <c r="EIQ81" s="1271"/>
      <c r="EIR81" s="1271"/>
      <c r="EIS81" s="1271"/>
      <c r="EIT81" s="1271"/>
      <c r="EIU81" s="1271"/>
      <c r="EIV81" s="1271"/>
      <c r="EIW81" s="1271"/>
      <c r="EIX81" s="1271"/>
      <c r="EIY81" s="1271"/>
      <c r="EIZ81" s="1271"/>
      <c r="EJA81" s="1271"/>
      <c r="EJB81" s="1271"/>
      <c r="EJC81" s="1271"/>
      <c r="EJD81" s="1271"/>
      <c r="EJE81" s="1271"/>
      <c r="EJF81" s="1271"/>
      <c r="EJG81" s="1271"/>
      <c r="EJH81" s="1271"/>
      <c r="EJI81" s="1271"/>
      <c r="EJJ81" s="1271"/>
      <c r="EJK81" s="1271"/>
      <c r="EJL81" s="1271"/>
      <c r="EJM81" s="1271"/>
      <c r="EJN81" s="1271"/>
      <c r="EJO81" s="1271"/>
      <c r="EJP81" s="1271"/>
      <c r="EJQ81" s="1271"/>
      <c r="EJR81" s="1271"/>
      <c r="EJS81" s="1271"/>
      <c r="EJT81" s="1271"/>
      <c r="EJU81" s="1271"/>
      <c r="EJV81" s="1271"/>
      <c r="EJW81" s="1271"/>
      <c r="EJX81" s="1271"/>
      <c r="EJY81" s="1271"/>
      <c r="EJZ81" s="1271"/>
      <c r="EKA81" s="1271"/>
      <c r="EKB81" s="1271"/>
      <c r="EKC81" s="1271"/>
      <c r="EKD81" s="1271"/>
      <c r="EKE81" s="1271"/>
      <c r="EKF81" s="1271"/>
      <c r="EKG81" s="1271"/>
      <c r="EKH81" s="1271"/>
      <c r="EKI81" s="1271"/>
      <c r="EKJ81" s="1271"/>
      <c r="EKK81" s="1271"/>
      <c r="EKL81" s="1271"/>
      <c r="EKM81" s="1271"/>
      <c r="EKN81" s="1271"/>
      <c r="EKO81" s="1271"/>
      <c r="EKP81" s="1271"/>
      <c r="EKQ81" s="1271"/>
      <c r="EKR81" s="1271"/>
      <c r="EKS81" s="1271"/>
      <c r="EKT81" s="1271"/>
      <c r="EKU81" s="1271"/>
      <c r="EKV81" s="1271"/>
      <c r="EKW81" s="1271"/>
      <c r="EKX81" s="1271"/>
      <c r="EKY81" s="1271"/>
      <c r="EKZ81" s="1271"/>
      <c r="ELA81" s="1271"/>
      <c r="ELB81" s="1271"/>
      <c r="ELC81" s="1271"/>
      <c r="ELD81" s="1271"/>
      <c r="ELE81" s="1271"/>
      <c r="ELF81" s="1271"/>
      <c r="ELG81" s="1271"/>
      <c r="ELH81" s="1271"/>
      <c r="ELI81" s="1271"/>
      <c r="ELJ81" s="1271"/>
      <c r="ELK81" s="1271"/>
      <c r="ELL81" s="1271"/>
      <c r="ELM81" s="1271"/>
      <c r="ELN81" s="1271"/>
      <c r="ELO81" s="1271"/>
      <c r="ELP81" s="1271"/>
      <c r="ELQ81" s="1271"/>
      <c r="ELR81" s="1271"/>
      <c r="ELS81" s="1271"/>
      <c r="ELT81" s="1271"/>
      <c r="ELU81" s="1271"/>
      <c r="ELV81" s="1271"/>
      <c r="ELW81" s="1271"/>
      <c r="ELX81" s="1271"/>
      <c r="ELY81" s="1271"/>
      <c r="ELZ81" s="1271"/>
      <c r="EMA81" s="1271"/>
      <c r="EMB81" s="1271"/>
      <c r="EMC81" s="1271"/>
      <c r="EMD81" s="1271"/>
      <c r="EME81" s="1271"/>
      <c r="EMF81" s="1271"/>
      <c r="EMG81" s="1271"/>
      <c r="EMH81" s="1271"/>
      <c r="EMI81" s="1271"/>
      <c r="EMJ81" s="1271"/>
      <c r="EMK81" s="1271"/>
      <c r="EML81" s="1271"/>
      <c r="EMM81" s="1271"/>
      <c r="EMN81" s="1271"/>
      <c r="EMO81" s="1271"/>
      <c r="EMP81" s="1271"/>
      <c r="EMQ81" s="1271"/>
      <c r="EMR81" s="1271"/>
      <c r="EMS81" s="1271"/>
      <c r="EMT81" s="1271"/>
      <c r="EMU81" s="1271"/>
      <c r="EMV81" s="1271"/>
      <c r="EMW81" s="1271"/>
      <c r="EMX81" s="1271"/>
      <c r="EMY81" s="1271"/>
      <c r="EMZ81" s="1271"/>
      <c r="ENA81" s="1271"/>
      <c r="ENB81" s="1271"/>
      <c r="ENC81" s="1271"/>
      <c r="END81" s="1271"/>
      <c r="ENE81" s="1271"/>
      <c r="ENF81" s="1271"/>
      <c r="ENG81" s="1271"/>
      <c r="ENH81" s="1271"/>
      <c r="ENI81" s="1271"/>
      <c r="ENJ81" s="1271"/>
      <c r="ENK81" s="1271"/>
      <c r="ENL81" s="1271"/>
      <c r="ENM81" s="1271"/>
      <c r="ENN81" s="1271"/>
      <c r="ENO81" s="1271"/>
      <c r="ENP81" s="1271"/>
      <c r="ENQ81" s="1271"/>
      <c r="ENR81" s="1271"/>
      <c r="ENS81" s="1271"/>
      <c r="ENT81" s="1271"/>
      <c r="ENU81" s="1271"/>
      <c r="ENV81" s="1271"/>
      <c r="ENW81" s="1271"/>
      <c r="ENX81" s="1271"/>
      <c r="ENY81" s="1271"/>
      <c r="ENZ81" s="1271"/>
      <c r="EOA81" s="1271"/>
      <c r="EOB81" s="1271"/>
      <c r="EOC81" s="1271"/>
      <c r="EOD81" s="1271"/>
      <c r="EOE81" s="1271"/>
      <c r="EOF81" s="1271"/>
      <c r="EOG81" s="1271"/>
      <c r="EOH81" s="1271"/>
      <c r="EOI81" s="1271"/>
      <c r="EOJ81" s="1271"/>
      <c r="EOK81" s="1271"/>
      <c r="EOL81" s="1271"/>
      <c r="EOM81" s="1271"/>
      <c r="EON81" s="1271"/>
      <c r="EOO81" s="1271"/>
      <c r="EOP81" s="1271"/>
      <c r="EOQ81" s="1271"/>
      <c r="EOR81" s="1271"/>
      <c r="EOS81" s="1271"/>
      <c r="EOT81" s="1271"/>
      <c r="EOU81" s="1271"/>
      <c r="EOV81" s="1271"/>
      <c r="EOW81" s="1271"/>
      <c r="EOX81" s="1271"/>
      <c r="EOY81" s="1271"/>
      <c r="EOZ81" s="1271"/>
      <c r="EPA81" s="1271"/>
      <c r="EPB81" s="1271"/>
      <c r="EPC81" s="1271"/>
      <c r="EPD81" s="1271"/>
      <c r="EPE81" s="1271"/>
      <c r="EPF81" s="1271"/>
      <c r="EPG81" s="1271"/>
      <c r="EPH81" s="1271"/>
      <c r="EPI81" s="1271"/>
      <c r="EPJ81" s="1271"/>
      <c r="EPK81" s="1271"/>
      <c r="EPL81" s="1271"/>
      <c r="EPM81" s="1271"/>
      <c r="EPN81" s="1271"/>
      <c r="EPO81" s="1271"/>
      <c r="EPP81" s="1271"/>
      <c r="EPQ81" s="1271"/>
      <c r="EPR81" s="1271"/>
      <c r="EPS81" s="1271"/>
      <c r="EPT81" s="1271"/>
      <c r="EPU81" s="1271"/>
      <c r="EPV81" s="1271"/>
      <c r="EPW81" s="1271"/>
      <c r="EPX81" s="1271"/>
      <c r="EPY81" s="1271"/>
      <c r="EPZ81" s="1271"/>
      <c r="EQA81" s="1271"/>
      <c r="EQB81" s="1271"/>
      <c r="EQC81" s="1271"/>
      <c r="EQD81" s="1271"/>
      <c r="EQE81" s="1271"/>
      <c r="EQF81" s="1271"/>
      <c r="EQG81" s="1271"/>
      <c r="EQH81" s="1271"/>
      <c r="EQI81" s="1271"/>
      <c r="EQJ81" s="1271"/>
      <c r="EQK81" s="1271"/>
      <c r="EQL81" s="1271"/>
      <c r="EQM81" s="1271"/>
      <c r="EQN81" s="1271"/>
      <c r="EQO81" s="1271"/>
      <c r="EQP81" s="1271"/>
      <c r="EQQ81" s="1271"/>
      <c r="EQR81" s="1271"/>
      <c r="EQS81" s="1271"/>
      <c r="EQT81" s="1271"/>
      <c r="EQU81" s="1271"/>
      <c r="EQV81" s="1271"/>
      <c r="EQW81" s="1271"/>
      <c r="EQX81" s="1271"/>
      <c r="EQY81" s="1271"/>
      <c r="EQZ81" s="1271"/>
      <c r="ERA81" s="1271"/>
      <c r="ERB81" s="1271"/>
      <c r="ERC81" s="1271"/>
      <c r="ERD81" s="1271"/>
      <c r="ERE81" s="1271"/>
      <c r="ERF81" s="1271"/>
      <c r="ERG81" s="1271"/>
      <c r="ERH81" s="1271"/>
      <c r="ERI81" s="1271"/>
      <c r="ERJ81" s="1271"/>
      <c r="ERK81" s="1271"/>
      <c r="ERL81" s="1271"/>
      <c r="ERM81" s="1271"/>
      <c r="ERN81" s="1271"/>
      <c r="ERO81" s="1271"/>
      <c r="ERP81" s="1271"/>
      <c r="ERQ81" s="1271"/>
      <c r="ERR81" s="1271"/>
      <c r="ERS81" s="1271"/>
      <c r="ERT81" s="1271"/>
      <c r="ERU81" s="1271"/>
      <c r="ERV81" s="1271"/>
      <c r="ERW81" s="1271"/>
      <c r="ERX81" s="1271"/>
      <c r="ERY81" s="1271"/>
      <c r="ERZ81" s="1271"/>
      <c r="ESA81" s="1271"/>
      <c r="ESB81" s="1271"/>
      <c r="ESC81" s="1271"/>
      <c r="ESD81" s="1271"/>
      <c r="ESE81" s="1271"/>
      <c r="ESF81" s="1271"/>
      <c r="ESG81" s="1271"/>
      <c r="ESH81" s="1271"/>
      <c r="ESI81" s="1271"/>
      <c r="ESJ81" s="1271"/>
      <c r="ESK81" s="1271"/>
      <c r="ESL81" s="1271"/>
      <c r="ESM81" s="1271"/>
      <c r="ESN81" s="1271"/>
      <c r="ESO81" s="1271"/>
      <c r="ESP81" s="1271"/>
      <c r="ESQ81" s="1271"/>
      <c r="ESR81" s="1271"/>
      <c r="ESS81" s="1271"/>
      <c r="EST81" s="1271"/>
      <c r="ESU81" s="1271"/>
      <c r="ESV81" s="1271"/>
      <c r="ESW81" s="1271"/>
      <c r="ESX81" s="1271"/>
      <c r="ESY81" s="1271"/>
      <c r="ESZ81" s="1271"/>
      <c r="ETA81" s="1271"/>
      <c r="ETB81" s="1271"/>
      <c r="ETC81" s="1271"/>
      <c r="ETD81" s="1271"/>
      <c r="ETE81" s="1271"/>
      <c r="ETF81" s="1271"/>
      <c r="ETG81" s="1271"/>
      <c r="ETH81" s="1271"/>
      <c r="ETI81" s="1271"/>
      <c r="ETJ81" s="1271"/>
      <c r="ETK81" s="1271"/>
      <c r="ETL81" s="1271"/>
      <c r="ETM81" s="1271"/>
      <c r="ETN81" s="1271"/>
      <c r="ETO81" s="1271"/>
      <c r="ETP81" s="1271"/>
      <c r="ETQ81" s="1271"/>
      <c r="ETR81" s="1271"/>
      <c r="ETS81" s="1271"/>
      <c r="ETT81" s="1271"/>
      <c r="ETU81" s="1271"/>
      <c r="ETV81" s="1271"/>
      <c r="ETW81" s="1271"/>
      <c r="ETX81" s="1271"/>
      <c r="ETY81" s="1271"/>
      <c r="ETZ81" s="1271"/>
      <c r="EUA81" s="1271"/>
      <c r="EUB81" s="1271"/>
      <c r="EUC81" s="1271"/>
      <c r="EUD81" s="1271"/>
      <c r="EUE81" s="1271"/>
      <c r="EUF81" s="1271"/>
      <c r="EUG81" s="1271"/>
      <c r="EUH81" s="1271"/>
      <c r="EUI81" s="1271"/>
      <c r="EUJ81" s="1271"/>
      <c r="EUK81" s="1271"/>
      <c r="EUL81" s="1271"/>
      <c r="EUM81" s="1271"/>
      <c r="EUN81" s="1271"/>
      <c r="EUO81" s="1271"/>
      <c r="EUP81" s="1271"/>
      <c r="EUQ81" s="1271"/>
      <c r="EUR81" s="1271"/>
      <c r="EUS81" s="1271"/>
      <c r="EUT81" s="1271"/>
      <c r="EUU81" s="1271"/>
      <c r="EUV81" s="1271"/>
      <c r="EUW81" s="1271"/>
      <c r="EUX81" s="1271"/>
      <c r="EUY81" s="1271"/>
      <c r="EUZ81" s="1271"/>
      <c r="EVA81" s="1271"/>
      <c r="EVB81" s="1271"/>
      <c r="EVC81" s="1271"/>
      <c r="EVD81" s="1271"/>
      <c r="EVE81" s="1271"/>
      <c r="EVF81" s="1271"/>
      <c r="EVG81" s="1271"/>
      <c r="EVH81" s="1271"/>
      <c r="EVI81" s="1271"/>
      <c r="EVJ81" s="1271"/>
      <c r="EVK81" s="1271"/>
      <c r="EVL81" s="1271"/>
      <c r="EVM81" s="1271"/>
      <c r="EVN81" s="1271"/>
      <c r="EVO81" s="1271"/>
      <c r="EVP81" s="1271"/>
      <c r="EVQ81" s="1271"/>
      <c r="EVR81" s="1271"/>
      <c r="EVS81" s="1271"/>
      <c r="EVT81" s="1271"/>
      <c r="EVU81" s="1271"/>
      <c r="EVV81" s="1271"/>
      <c r="EVW81" s="1271"/>
      <c r="EVX81" s="1271"/>
      <c r="EVY81" s="1271"/>
      <c r="EVZ81" s="1271"/>
      <c r="EWA81" s="1271"/>
      <c r="EWB81" s="1271"/>
      <c r="EWC81" s="1271"/>
      <c r="EWD81" s="1271"/>
      <c r="EWE81" s="1271"/>
      <c r="EWF81" s="1271"/>
      <c r="EWG81" s="1271"/>
      <c r="EWH81" s="1271"/>
      <c r="EWI81" s="1271"/>
      <c r="EWJ81" s="1271"/>
      <c r="EWK81" s="1271"/>
      <c r="EWL81" s="1271"/>
      <c r="EWM81" s="1271"/>
      <c r="EWN81" s="1271"/>
      <c r="EWO81" s="1271"/>
      <c r="EWP81" s="1271"/>
      <c r="EWQ81" s="1271"/>
      <c r="EWR81" s="1271"/>
      <c r="EWS81" s="1271"/>
      <c r="EWT81" s="1271"/>
      <c r="EWU81" s="1271"/>
      <c r="EWV81" s="1271"/>
      <c r="EWW81" s="1271"/>
      <c r="EWX81" s="1271"/>
      <c r="EWY81" s="1271"/>
      <c r="EWZ81" s="1271"/>
      <c r="EXA81" s="1271"/>
      <c r="EXB81" s="1271"/>
      <c r="EXC81" s="1271"/>
      <c r="EXD81" s="1271"/>
      <c r="EXE81" s="1271"/>
      <c r="EXF81" s="1271"/>
      <c r="EXG81" s="1271"/>
      <c r="EXH81" s="1271"/>
      <c r="EXI81" s="1271"/>
      <c r="EXJ81" s="1271"/>
      <c r="EXK81" s="1271"/>
      <c r="EXL81" s="1271"/>
      <c r="EXM81" s="1271"/>
      <c r="EXN81" s="1271"/>
      <c r="EXO81" s="1271"/>
      <c r="EXP81" s="1271"/>
      <c r="EXQ81" s="1271"/>
      <c r="EXR81" s="1271"/>
      <c r="EXS81" s="1271"/>
      <c r="EXT81" s="1271"/>
      <c r="EXU81" s="1271"/>
      <c r="EXV81" s="1271"/>
      <c r="EXW81" s="1271"/>
      <c r="EXX81" s="1271"/>
      <c r="EXY81" s="1271"/>
      <c r="EXZ81" s="1271"/>
      <c r="EYA81" s="1271"/>
      <c r="EYB81" s="1271"/>
      <c r="EYC81" s="1271"/>
      <c r="EYD81" s="1271"/>
      <c r="EYE81" s="1271"/>
      <c r="EYF81" s="1271"/>
      <c r="EYG81" s="1271"/>
      <c r="EYH81" s="1271"/>
      <c r="EYI81" s="1271"/>
      <c r="EYJ81" s="1271"/>
      <c r="EYK81" s="1271"/>
      <c r="EYL81" s="1271"/>
      <c r="EYM81" s="1271"/>
      <c r="EYN81" s="1271"/>
      <c r="EYO81" s="1271"/>
      <c r="EYP81" s="1271"/>
      <c r="EYQ81" s="1271"/>
      <c r="EYR81" s="1271"/>
      <c r="EYS81" s="1271"/>
      <c r="EYT81" s="1271"/>
      <c r="EYU81" s="1271"/>
      <c r="EYV81" s="1271"/>
      <c r="EYW81" s="1271"/>
      <c r="EYX81" s="1271"/>
      <c r="EYY81" s="1271"/>
      <c r="EYZ81" s="1271"/>
      <c r="EZA81" s="1271"/>
      <c r="EZB81" s="1271"/>
      <c r="EZC81" s="1271"/>
      <c r="EZD81" s="1271"/>
      <c r="EZE81" s="1271"/>
      <c r="EZF81" s="1271"/>
      <c r="EZG81" s="1271"/>
      <c r="EZH81" s="1271"/>
      <c r="EZI81" s="1271"/>
      <c r="EZJ81" s="1271"/>
      <c r="EZK81" s="1271"/>
      <c r="EZL81" s="1271"/>
      <c r="EZM81" s="1271"/>
      <c r="EZN81" s="1271"/>
      <c r="EZO81" s="1271"/>
      <c r="EZP81" s="1271"/>
      <c r="EZQ81" s="1271"/>
      <c r="EZR81" s="1271"/>
      <c r="EZS81" s="1271"/>
      <c r="EZT81" s="1271"/>
      <c r="EZU81" s="1271"/>
      <c r="EZV81" s="1271"/>
      <c r="EZW81" s="1271"/>
      <c r="EZX81" s="1271"/>
      <c r="EZY81" s="1271"/>
      <c r="EZZ81" s="1271"/>
      <c r="FAA81" s="1271"/>
      <c r="FAB81" s="1271"/>
      <c r="FAC81" s="1271"/>
      <c r="FAD81" s="1271"/>
      <c r="FAE81" s="1271"/>
      <c r="FAF81" s="1271"/>
      <c r="FAG81" s="1271"/>
      <c r="FAH81" s="1271"/>
      <c r="FAI81" s="1271"/>
      <c r="FAJ81" s="1271"/>
      <c r="FAK81" s="1271"/>
      <c r="FAL81" s="1271"/>
      <c r="FAM81" s="1271"/>
      <c r="FAN81" s="1271"/>
      <c r="FAO81" s="1271"/>
      <c r="FAP81" s="1271"/>
      <c r="FAQ81" s="1271"/>
      <c r="FAR81" s="1271"/>
      <c r="FAS81" s="1271"/>
      <c r="FAT81" s="1271"/>
      <c r="FAU81" s="1271"/>
      <c r="FAV81" s="1271"/>
      <c r="FAW81" s="1271"/>
      <c r="FAX81" s="1271"/>
      <c r="FAY81" s="1271"/>
      <c r="FAZ81" s="1271"/>
      <c r="FBA81" s="1271"/>
      <c r="FBB81" s="1271"/>
      <c r="FBC81" s="1271"/>
      <c r="FBD81" s="1271"/>
      <c r="FBE81" s="1271"/>
      <c r="FBF81" s="1271"/>
      <c r="FBG81" s="1271"/>
      <c r="FBH81" s="1271"/>
      <c r="FBI81" s="1271"/>
      <c r="FBJ81" s="1271"/>
      <c r="FBK81" s="1271"/>
      <c r="FBL81" s="1271"/>
      <c r="FBM81" s="1271"/>
      <c r="FBN81" s="1271"/>
      <c r="FBO81" s="1271"/>
      <c r="FBP81" s="1271"/>
      <c r="FBQ81" s="1271"/>
      <c r="FBR81" s="1271"/>
      <c r="FBS81" s="1271"/>
      <c r="FBT81" s="1271"/>
      <c r="FBU81" s="1271"/>
      <c r="FBV81" s="1271"/>
      <c r="FBW81" s="1271"/>
      <c r="FBX81" s="1271"/>
      <c r="FBY81" s="1271"/>
      <c r="FBZ81" s="1271"/>
      <c r="FCA81" s="1271"/>
      <c r="FCB81" s="1271"/>
      <c r="FCC81" s="1271"/>
      <c r="FCD81" s="1271"/>
      <c r="FCE81" s="1271"/>
      <c r="FCF81" s="1271"/>
      <c r="FCG81" s="1271"/>
      <c r="FCH81" s="1271"/>
      <c r="FCI81" s="1271"/>
      <c r="FCJ81" s="1271"/>
      <c r="FCK81" s="1271"/>
      <c r="FCL81" s="1271"/>
      <c r="FCM81" s="1271"/>
      <c r="FCN81" s="1271"/>
      <c r="FCO81" s="1271"/>
      <c r="FCP81" s="1271"/>
      <c r="FCQ81" s="1271"/>
      <c r="FCR81" s="1271"/>
      <c r="FCS81" s="1271"/>
      <c r="FCT81" s="1271"/>
      <c r="FCU81" s="1271"/>
      <c r="FCV81" s="1271"/>
      <c r="FCW81" s="1271"/>
      <c r="FCX81" s="1271"/>
      <c r="FCY81" s="1271"/>
      <c r="FCZ81" s="1271"/>
      <c r="FDA81" s="1271"/>
      <c r="FDB81" s="1271"/>
      <c r="FDC81" s="1271"/>
      <c r="FDD81" s="1271"/>
      <c r="FDE81" s="1271"/>
      <c r="FDF81" s="1271"/>
      <c r="FDG81" s="1271"/>
      <c r="FDH81" s="1271"/>
      <c r="FDI81" s="1271"/>
      <c r="FDJ81" s="1271"/>
      <c r="FDK81" s="1271"/>
      <c r="FDL81" s="1271"/>
      <c r="FDM81" s="1271"/>
      <c r="FDN81" s="1271"/>
      <c r="FDO81" s="1271"/>
      <c r="FDP81" s="1271"/>
      <c r="FDQ81" s="1271"/>
      <c r="FDR81" s="1271"/>
      <c r="FDS81" s="1271"/>
      <c r="FDT81" s="1271"/>
      <c r="FDU81" s="1271"/>
      <c r="FDV81" s="1271"/>
      <c r="FDW81" s="1271"/>
      <c r="FDX81" s="1271"/>
      <c r="FDY81" s="1271"/>
      <c r="FDZ81" s="1271"/>
      <c r="FEA81" s="1271"/>
      <c r="FEB81" s="1271"/>
      <c r="FEC81" s="1271"/>
      <c r="FED81" s="1271"/>
      <c r="FEE81" s="1271"/>
      <c r="FEF81" s="1271"/>
      <c r="FEG81" s="1271"/>
      <c r="FEH81" s="1271"/>
      <c r="FEI81" s="1271"/>
      <c r="FEJ81" s="1271"/>
      <c r="FEK81" s="1271"/>
      <c r="FEL81" s="1271"/>
      <c r="FEM81" s="1271"/>
      <c r="FEN81" s="1271"/>
      <c r="FEO81" s="1271"/>
      <c r="FEP81" s="1271"/>
      <c r="FEQ81" s="1271"/>
      <c r="FER81" s="1271"/>
      <c r="FES81" s="1271"/>
      <c r="FET81" s="1271"/>
      <c r="FEU81" s="1271"/>
      <c r="FEV81" s="1271"/>
      <c r="FEW81" s="1271"/>
      <c r="FEX81" s="1271"/>
      <c r="FEY81" s="1271"/>
      <c r="FEZ81" s="1271"/>
      <c r="FFA81" s="1271"/>
      <c r="FFB81" s="1271"/>
      <c r="FFC81" s="1271"/>
      <c r="FFD81" s="1271"/>
      <c r="FFE81" s="1271"/>
      <c r="FFF81" s="1271"/>
      <c r="FFG81" s="1271"/>
      <c r="FFH81" s="1271"/>
      <c r="FFI81" s="1271"/>
      <c r="FFJ81" s="1271"/>
      <c r="FFK81" s="1271"/>
      <c r="FFL81" s="1271"/>
      <c r="FFM81" s="1271"/>
      <c r="FFN81" s="1271"/>
      <c r="FFO81" s="1271"/>
      <c r="FFP81" s="1271"/>
      <c r="FFQ81" s="1271"/>
      <c r="FFR81" s="1271"/>
      <c r="FFS81" s="1271"/>
      <c r="FFT81" s="1271"/>
      <c r="FFU81" s="1271"/>
      <c r="FFV81" s="1271"/>
      <c r="FFW81" s="1271"/>
      <c r="FFX81" s="1271"/>
      <c r="FFY81" s="1271"/>
      <c r="FFZ81" s="1271"/>
      <c r="FGA81" s="1271"/>
      <c r="FGB81" s="1271"/>
      <c r="FGC81" s="1271"/>
      <c r="FGD81" s="1271"/>
      <c r="FGE81" s="1271"/>
      <c r="FGF81" s="1271"/>
      <c r="FGG81" s="1271"/>
      <c r="FGH81" s="1271"/>
      <c r="FGI81" s="1271"/>
      <c r="FGJ81" s="1271"/>
      <c r="FGK81" s="1271"/>
      <c r="FGL81" s="1271"/>
      <c r="FGM81" s="1271"/>
      <c r="FGN81" s="1271"/>
      <c r="FGO81" s="1271"/>
      <c r="FGP81" s="1271"/>
      <c r="FGQ81" s="1271"/>
      <c r="FGR81" s="1271"/>
      <c r="FGS81" s="1271"/>
      <c r="FGT81" s="1271"/>
      <c r="FGU81" s="1271"/>
      <c r="FGV81" s="1271"/>
      <c r="FGW81" s="1271"/>
      <c r="FGX81" s="1271"/>
      <c r="FGY81" s="1271"/>
      <c r="FGZ81" s="1271"/>
      <c r="FHA81" s="1271"/>
      <c r="FHB81" s="1271"/>
      <c r="FHC81" s="1271"/>
      <c r="FHD81" s="1271"/>
      <c r="FHE81" s="1271"/>
      <c r="FHF81" s="1271"/>
      <c r="FHG81" s="1271"/>
      <c r="FHH81" s="1271"/>
      <c r="FHI81" s="1271"/>
      <c r="FHJ81" s="1271"/>
      <c r="FHK81" s="1271"/>
      <c r="FHL81" s="1271"/>
      <c r="FHM81" s="1271"/>
      <c r="FHN81" s="1271"/>
      <c r="FHO81" s="1271"/>
      <c r="FHP81" s="1271"/>
      <c r="FHQ81" s="1271"/>
      <c r="FHR81" s="1271"/>
      <c r="FHS81" s="1271"/>
      <c r="FHT81" s="1271"/>
      <c r="FHU81" s="1271"/>
      <c r="FHV81" s="1271"/>
      <c r="FHW81" s="1271"/>
      <c r="FHX81" s="1271"/>
      <c r="FHY81" s="1271"/>
      <c r="FHZ81" s="1271"/>
      <c r="FIA81" s="1271"/>
      <c r="FIB81" s="1271"/>
      <c r="FIC81" s="1271"/>
      <c r="FID81" s="1271"/>
      <c r="FIE81" s="1271"/>
      <c r="FIF81" s="1271"/>
      <c r="FIG81" s="1271"/>
      <c r="FIH81" s="1271"/>
      <c r="FII81" s="1271"/>
      <c r="FIJ81" s="1271"/>
      <c r="FIK81" s="1271"/>
      <c r="FIL81" s="1271"/>
      <c r="FIM81" s="1271"/>
      <c r="FIN81" s="1271"/>
      <c r="FIO81" s="1271"/>
      <c r="FIP81" s="1271"/>
      <c r="FIQ81" s="1271"/>
      <c r="FIR81" s="1271"/>
      <c r="FIS81" s="1271"/>
      <c r="FIT81" s="1271"/>
      <c r="FIU81" s="1271"/>
      <c r="FIV81" s="1271"/>
      <c r="FIW81" s="1271"/>
      <c r="FIX81" s="1271"/>
      <c r="FIY81" s="1271"/>
      <c r="FIZ81" s="1271"/>
      <c r="FJA81" s="1271"/>
      <c r="FJB81" s="1271"/>
      <c r="FJC81" s="1271"/>
      <c r="FJD81" s="1271"/>
      <c r="FJE81" s="1271"/>
      <c r="FJF81" s="1271"/>
      <c r="FJG81" s="1271"/>
      <c r="FJH81" s="1271"/>
      <c r="FJI81" s="1271"/>
      <c r="FJJ81" s="1271"/>
      <c r="FJK81" s="1271"/>
      <c r="FJL81" s="1271"/>
      <c r="FJM81" s="1271"/>
      <c r="FJN81" s="1271"/>
      <c r="FJO81" s="1271"/>
      <c r="FJP81" s="1271"/>
      <c r="FJQ81" s="1271"/>
      <c r="FJR81" s="1271"/>
      <c r="FJS81" s="1271"/>
      <c r="FJT81" s="1271"/>
      <c r="FJU81" s="1271"/>
      <c r="FJV81" s="1271"/>
      <c r="FJW81" s="1271"/>
      <c r="FJX81" s="1271"/>
      <c r="FJY81" s="1271"/>
      <c r="FJZ81" s="1271"/>
      <c r="FKA81" s="1271"/>
      <c r="FKB81" s="1271"/>
      <c r="FKC81" s="1271"/>
      <c r="FKD81" s="1271"/>
      <c r="FKE81" s="1271"/>
      <c r="FKF81" s="1271"/>
      <c r="FKG81" s="1271"/>
      <c r="FKH81" s="1271"/>
      <c r="FKI81" s="1271"/>
      <c r="FKJ81" s="1271"/>
      <c r="FKK81" s="1271"/>
      <c r="FKL81" s="1271"/>
      <c r="FKM81" s="1271"/>
      <c r="FKN81" s="1271"/>
      <c r="FKO81" s="1271"/>
      <c r="FKP81" s="1271"/>
      <c r="FKQ81" s="1271"/>
      <c r="FKR81" s="1271"/>
      <c r="FKS81" s="1271"/>
      <c r="FKT81" s="1271"/>
      <c r="FKU81" s="1271"/>
      <c r="FKV81" s="1271"/>
      <c r="FKW81" s="1271"/>
      <c r="FKX81" s="1271"/>
      <c r="FKY81" s="1271"/>
      <c r="FKZ81" s="1271"/>
      <c r="FLA81" s="1271"/>
      <c r="FLB81" s="1271"/>
      <c r="FLC81" s="1271"/>
      <c r="FLD81" s="1271"/>
      <c r="FLE81" s="1271"/>
      <c r="FLF81" s="1271"/>
      <c r="FLG81" s="1271"/>
      <c r="FLH81" s="1271"/>
      <c r="FLI81" s="1271"/>
      <c r="FLJ81" s="1271"/>
      <c r="FLK81" s="1271"/>
      <c r="FLL81" s="1271"/>
      <c r="FLM81" s="1271"/>
      <c r="FLN81" s="1271"/>
      <c r="FLO81" s="1271"/>
      <c r="FLP81" s="1271"/>
      <c r="FLQ81" s="1271"/>
      <c r="FLR81" s="1271"/>
      <c r="FLS81" s="1271"/>
      <c r="FLT81" s="1271"/>
      <c r="FLU81" s="1271"/>
      <c r="FLV81" s="1271"/>
      <c r="FLW81" s="1271"/>
      <c r="FLX81" s="1271"/>
      <c r="FLY81" s="1271"/>
      <c r="FLZ81" s="1271"/>
      <c r="FMA81" s="1271"/>
      <c r="FMB81" s="1271"/>
      <c r="FMC81" s="1271"/>
      <c r="FMD81" s="1271"/>
      <c r="FME81" s="1271"/>
      <c r="FMF81" s="1271"/>
      <c r="FMG81" s="1271"/>
      <c r="FMH81" s="1271"/>
      <c r="FMI81" s="1271"/>
      <c r="FMJ81" s="1271"/>
      <c r="FMK81" s="1271"/>
      <c r="FML81" s="1271"/>
      <c r="FMM81" s="1271"/>
      <c r="FMN81" s="1271"/>
      <c r="FMO81" s="1271"/>
      <c r="FMP81" s="1271"/>
      <c r="FMQ81" s="1271"/>
      <c r="FMR81" s="1271"/>
      <c r="FMS81" s="1271"/>
      <c r="FMT81" s="1271"/>
      <c r="FMU81" s="1271"/>
      <c r="FMV81" s="1271"/>
      <c r="FMW81" s="1271"/>
      <c r="FMX81" s="1271"/>
      <c r="FMY81" s="1271"/>
      <c r="FMZ81" s="1271"/>
      <c r="FNA81" s="1271"/>
      <c r="FNB81" s="1271"/>
      <c r="FNC81" s="1271"/>
      <c r="FND81" s="1271"/>
      <c r="FNE81" s="1271"/>
      <c r="FNF81" s="1271"/>
      <c r="FNG81" s="1271"/>
      <c r="FNH81" s="1271"/>
      <c r="FNI81" s="1271"/>
      <c r="FNJ81" s="1271"/>
      <c r="FNK81" s="1271"/>
      <c r="FNL81" s="1271"/>
      <c r="FNM81" s="1271"/>
      <c r="FNN81" s="1271"/>
      <c r="FNO81" s="1271"/>
      <c r="FNP81" s="1271"/>
      <c r="FNQ81" s="1271"/>
      <c r="FNR81" s="1271"/>
      <c r="FNS81" s="1271"/>
      <c r="FNT81" s="1271"/>
      <c r="FNU81" s="1271"/>
      <c r="FNV81" s="1271"/>
      <c r="FNW81" s="1271"/>
      <c r="FNX81" s="1271"/>
      <c r="FNY81" s="1271"/>
      <c r="FNZ81" s="1271"/>
      <c r="FOA81" s="1271"/>
      <c r="FOB81" s="1271"/>
      <c r="FOC81" s="1271"/>
      <c r="FOD81" s="1271"/>
      <c r="FOE81" s="1271"/>
      <c r="FOF81" s="1271"/>
      <c r="FOG81" s="1271"/>
      <c r="FOH81" s="1271"/>
      <c r="FOI81" s="1271"/>
      <c r="FOJ81" s="1271"/>
      <c r="FOK81" s="1271"/>
      <c r="FOL81" s="1271"/>
      <c r="FOM81" s="1271"/>
      <c r="FON81" s="1271"/>
      <c r="FOO81" s="1271"/>
      <c r="FOP81" s="1271"/>
      <c r="FOQ81" s="1271"/>
      <c r="FOR81" s="1271"/>
      <c r="FOS81" s="1271"/>
      <c r="FOT81" s="1271"/>
      <c r="FOU81" s="1271"/>
      <c r="FOV81" s="1271"/>
      <c r="FOW81" s="1271"/>
      <c r="FOX81" s="1271"/>
      <c r="FOY81" s="1271"/>
      <c r="FOZ81" s="1271"/>
      <c r="FPA81" s="1271"/>
      <c r="FPB81" s="1271"/>
      <c r="FPC81" s="1271"/>
      <c r="FPD81" s="1271"/>
      <c r="FPE81" s="1271"/>
      <c r="FPF81" s="1271"/>
      <c r="FPG81" s="1271"/>
      <c r="FPH81" s="1271"/>
      <c r="FPI81" s="1271"/>
      <c r="FPJ81" s="1271"/>
      <c r="FPK81" s="1271"/>
      <c r="FPL81" s="1271"/>
      <c r="FPM81" s="1271"/>
      <c r="FPN81" s="1271"/>
      <c r="FPO81" s="1271"/>
      <c r="FPP81" s="1271"/>
      <c r="FPQ81" s="1271"/>
      <c r="FPR81" s="1271"/>
      <c r="FPS81" s="1271"/>
      <c r="FPT81" s="1271"/>
      <c r="FPU81" s="1271"/>
      <c r="FPV81" s="1271"/>
      <c r="FPW81" s="1271"/>
      <c r="FPX81" s="1271"/>
      <c r="FPY81" s="1271"/>
      <c r="FPZ81" s="1271"/>
      <c r="FQA81" s="1271"/>
      <c r="FQB81" s="1271"/>
      <c r="FQC81" s="1271"/>
      <c r="FQD81" s="1271"/>
      <c r="FQE81" s="1271"/>
      <c r="FQF81" s="1271"/>
      <c r="FQG81" s="1271"/>
      <c r="FQH81" s="1271"/>
      <c r="FQI81" s="1271"/>
      <c r="FQJ81" s="1271"/>
      <c r="FQK81" s="1271"/>
      <c r="FQL81" s="1271"/>
      <c r="FQM81" s="1271"/>
      <c r="FQN81" s="1271"/>
      <c r="FQO81" s="1271"/>
      <c r="FQP81" s="1271"/>
      <c r="FQQ81" s="1271"/>
      <c r="FQR81" s="1271"/>
      <c r="FQS81" s="1271"/>
      <c r="FQT81" s="1271"/>
      <c r="FQU81" s="1271"/>
      <c r="FQV81" s="1271"/>
      <c r="FQW81" s="1271"/>
      <c r="FQX81" s="1271"/>
      <c r="FQY81" s="1271"/>
      <c r="FQZ81" s="1271"/>
      <c r="FRA81" s="1271"/>
      <c r="FRB81" s="1271"/>
      <c r="FRC81" s="1271"/>
      <c r="FRD81" s="1271"/>
      <c r="FRE81" s="1271"/>
      <c r="FRF81" s="1271"/>
      <c r="FRG81" s="1271"/>
      <c r="FRH81" s="1271"/>
      <c r="FRI81" s="1271"/>
      <c r="FRJ81" s="1271"/>
      <c r="FRK81" s="1271"/>
      <c r="FRL81" s="1271"/>
      <c r="FRM81" s="1271"/>
      <c r="FRN81" s="1271"/>
      <c r="FRO81" s="1271"/>
      <c r="FRP81" s="1271"/>
      <c r="FRQ81" s="1271"/>
      <c r="FRR81" s="1271"/>
      <c r="FRS81" s="1271"/>
      <c r="FRT81" s="1271"/>
      <c r="FRU81" s="1271"/>
      <c r="FRV81" s="1271"/>
      <c r="FRW81" s="1271"/>
      <c r="FRX81" s="1271"/>
      <c r="FRY81" s="1271"/>
      <c r="FRZ81" s="1271"/>
      <c r="FSA81" s="1271"/>
      <c r="FSB81" s="1271"/>
      <c r="FSC81" s="1271"/>
      <c r="FSD81" s="1271"/>
      <c r="FSE81" s="1271"/>
      <c r="FSF81" s="1271"/>
      <c r="FSG81" s="1271"/>
      <c r="FSH81" s="1271"/>
      <c r="FSI81" s="1271"/>
      <c r="FSJ81" s="1271"/>
      <c r="FSK81" s="1271"/>
      <c r="FSL81" s="1271"/>
      <c r="FSM81" s="1271"/>
      <c r="FSN81" s="1271"/>
      <c r="FSO81" s="1271"/>
      <c r="FSP81" s="1271"/>
      <c r="FSQ81" s="1271"/>
      <c r="FSR81" s="1271"/>
      <c r="FSS81" s="1271"/>
      <c r="FST81" s="1271"/>
      <c r="FSU81" s="1271"/>
      <c r="FSV81" s="1271"/>
      <c r="FSW81" s="1271"/>
      <c r="FSX81" s="1271"/>
      <c r="FSY81" s="1271"/>
      <c r="FSZ81" s="1271"/>
      <c r="FTA81" s="1271"/>
      <c r="FTB81" s="1271"/>
      <c r="FTC81" s="1271"/>
      <c r="FTD81" s="1271"/>
      <c r="FTE81" s="1271"/>
      <c r="FTF81" s="1271"/>
      <c r="FTG81" s="1271"/>
      <c r="FTH81" s="1271"/>
      <c r="FTI81" s="1271"/>
      <c r="FTJ81" s="1271"/>
      <c r="FTK81" s="1271"/>
      <c r="FTL81" s="1271"/>
      <c r="FTM81" s="1271"/>
      <c r="FTN81" s="1271"/>
      <c r="FTO81" s="1271"/>
      <c r="FTP81" s="1271"/>
      <c r="FTQ81" s="1271"/>
      <c r="FTR81" s="1271"/>
      <c r="FTS81" s="1271"/>
      <c r="FTT81" s="1271"/>
      <c r="FTU81" s="1271"/>
      <c r="FTV81" s="1271"/>
      <c r="FTW81" s="1271"/>
      <c r="FTX81" s="1271"/>
      <c r="FTY81" s="1271"/>
      <c r="FTZ81" s="1271"/>
      <c r="FUA81" s="1271"/>
      <c r="FUB81" s="1271"/>
      <c r="FUC81" s="1271"/>
      <c r="FUD81" s="1271"/>
      <c r="FUE81" s="1271"/>
      <c r="FUF81" s="1271"/>
      <c r="FUG81" s="1271"/>
      <c r="FUH81" s="1271"/>
      <c r="FUI81" s="1271"/>
      <c r="FUJ81" s="1271"/>
      <c r="FUK81" s="1271"/>
      <c r="FUL81" s="1271"/>
      <c r="FUM81" s="1271"/>
      <c r="FUN81" s="1271"/>
      <c r="FUO81" s="1271"/>
      <c r="FUP81" s="1271"/>
      <c r="FUQ81" s="1271"/>
      <c r="FUR81" s="1271"/>
      <c r="FUS81" s="1271"/>
      <c r="FUT81" s="1271"/>
      <c r="FUU81" s="1271"/>
      <c r="FUV81" s="1271"/>
      <c r="FUW81" s="1271"/>
      <c r="FUX81" s="1271"/>
      <c r="FUY81" s="1271"/>
      <c r="FUZ81" s="1271"/>
      <c r="FVA81" s="1271"/>
      <c r="FVB81" s="1271"/>
      <c r="FVC81" s="1271"/>
      <c r="FVD81" s="1271"/>
      <c r="FVE81" s="1271"/>
      <c r="FVF81" s="1271"/>
      <c r="FVG81" s="1271"/>
      <c r="FVH81" s="1271"/>
      <c r="FVI81" s="1271"/>
      <c r="FVJ81" s="1271"/>
      <c r="FVK81" s="1271"/>
      <c r="FVL81" s="1271"/>
      <c r="FVM81" s="1271"/>
      <c r="FVN81" s="1271"/>
      <c r="FVO81" s="1271"/>
      <c r="FVP81" s="1271"/>
      <c r="FVQ81" s="1271"/>
      <c r="FVR81" s="1271"/>
      <c r="FVS81" s="1271"/>
      <c r="FVT81" s="1271"/>
      <c r="FVU81" s="1271"/>
      <c r="FVV81" s="1271"/>
      <c r="FVW81" s="1271"/>
      <c r="FVX81" s="1271"/>
      <c r="FVY81" s="1271"/>
      <c r="FVZ81" s="1271"/>
      <c r="FWA81" s="1271"/>
      <c r="FWB81" s="1271"/>
      <c r="FWC81" s="1271"/>
      <c r="FWD81" s="1271"/>
      <c r="FWE81" s="1271"/>
      <c r="FWF81" s="1271"/>
      <c r="FWG81" s="1271"/>
      <c r="FWH81" s="1271"/>
      <c r="FWI81" s="1271"/>
      <c r="FWJ81" s="1271"/>
      <c r="FWK81" s="1271"/>
      <c r="FWL81" s="1271"/>
      <c r="FWM81" s="1271"/>
      <c r="FWN81" s="1271"/>
      <c r="FWO81" s="1271"/>
      <c r="FWP81" s="1271"/>
      <c r="FWQ81" s="1271"/>
      <c r="FWR81" s="1271"/>
      <c r="FWS81" s="1271"/>
      <c r="FWT81" s="1271"/>
      <c r="FWU81" s="1271"/>
      <c r="FWV81" s="1271"/>
      <c r="FWW81" s="1271"/>
      <c r="FWX81" s="1271"/>
      <c r="FWY81" s="1271"/>
      <c r="FWZ81" s="1271"/>
      <c r="FXA81" s="1271"/>
      <c r="FXB81" s="1271"/>
      <c r="FXC81" s="1271"/>
      <c r="FXD81" s="1271"/>
      <c r="FXE81" s="1271"/>
      <c r="FXF81" s="1271"/>
      <c r="FXG81" s="1271"/>
      <c r="FXH81" s="1271"/>
      <c r="FXI81" s="1271"/>
      <c r="FXJ81" s="1271"/>
      <c r="FXK81" s="1271"/>
      <c r="FXL81" s="1271"/>
      <c r="FXM81" s="1271"/>
      <c r="FXN81" s="1271"/>
      <c r="FXO81" s="1271"/>
      <c r="FXP81" s="1271"/>
      <c r="FXQ81" s="1271"/>
      <c r="FXR81" s="1271"/>
      <c r="FXS81" s="1271"/>
      <c r="FXT81" s="1271"/>
      <c r="FXU81" s="1271"/>
      <c r="FXV81" s="1271"/>
      <c r="FXW81" s="1271"/>
      <c r="FXX81" s="1271"/>
      <c r="FXY81" s="1271"/>
      <c r="FXZ81" s="1271"/>
      <c r="FYA81" s="1271"/>
      <c r="FYB81" s="1271"/>
      <c r="FYC81" s="1271"/>
      <c r="FYD81" s="1271"/>
      <c r="FYE81" s="1271"/>
      <c r="FYF81" s="1271"/>
      <c r="FYG81" s="1271"/>
      <c r="FYH81" s="1271"/>
      <c r="FYI81" s="1271"/>
      <c r="FYJ81" s="1271"/>
      <c r="FYK81" s="1271"/>
      <c r="FYL81" s="1271"/>
      <c r="FYM81" s="1271"/>
      <c r="FYN81" s="1271"/>
      <c r="FYO81" s="1271"/>
      <c r="FYP81" s="1271"/>
      <c r="FYQ81" s="1271"/>
      <c r="FYR81" s="1271"/>
      <c r="FYS81" s="1271"/>
      <c r="FYT81" s="1271"/>
      <c r="FYU81" s="1271"/>
      <c r="FYV81" s="1271"/>
      <c r="FYW81" s="1271"/>
      <c r="FYX81" s="1271"/>
      <c r="FYY81" s="1271"/>
      <c r="FYZ81" s="1271"/>
      <c r="FZA81" s="1271"/>
      <c r="FZB81" s="1271"/>
      <c r="FZC81" s="1271"/>
      <c r="FZD81" s="1271"/>
      <c r="FZE81" s="1271"/>
      <c r="FZF81" s="1271"/>
      <c r="FZG81" s="1271"/>
      <c r="FZH81" s="1271"/>
      <c r="FZI81" s="1271"/>
      <c r="FZJ81" s="1271"/>
      <c r="FZK81" s="1271"/>
      <c r="FZL81" s="1271"/>
      <c r="FZM81" s="1271"/>
      <c r="FZN81" s="1271"/>
      <c r="FZO81" s="1271"/>
      <c r="FZP81" s="1271"/>
      <c r="FZQ81" s="1271"/>
      <c r="FZR81" s="1271"/>
      <c r="FZS81" s="1271"/>
      <c r="FZT81" s="1271"/>
      <c r="FZU81" s="1271"/>
      <c r="FZV81" s="1271"/>
      <c r="FZW81" s="1271"/>
      <c r="FZX81" s="1271"/>
      <c r="FZY81" s="1271"/>
      <c r="FZZ81" s="1271"/>
      <c r="GAA81" s="1271"/>
      <c r="GAB81" s="1271"/>
      <c r="GAC81" s="1271"/>
      <c r="GAD81" s="1271"/>
      <c r="GAE81" s="1271"/>
      <c r="GAF81" s="1271"/>
      <c r="GAG81" s="1271"/>
      <c r="GAH81" s="1271"/>
      <c r="GAI81" s="1271"/>
      <c r="GAJ81" s="1271"/>
      <c r="GAK81" s="1271"/>
      <c r="GAL81" s="1271"/>
      <c r="GAM81" s="1271"/>
      <c r="GAN81" s="1271"/>
      <c r="GAO81" s="1271"/>
      <c r="GAP81" s="1271"/>
      <c r="GAQ81" s="1271"/>
      <c r="GAR81" s="1271"/>
      <c r="GAS81" s="1271"/>
      <c r="GAT81" s="1271"/>
      <c r="GAU81" s="1271"/>
      <c r="GAV81" s="1271"/>
      <c r="GAW81" s="1271"/>
      <c r="GAX81" s="1271"/>
      <c r="GAY81" s="1271"/>
      <c r="GAZ81" s="1271"/>
      <c r="GBA81" s="1271"/>
      <c r="GBB81" s="1271"/>
      <c r="GBC81" s="1271"/>
      <c r="GBD81" s="1271"/>
      <c r="GBE81" s="1271"/>
      <c r="GBF81" s="1271"/>
      <c r="GBG81" s="1271"/>
      <c r="GBH81" s="1271"/>
      <c r="GBI81" s="1271"/>
      <c r="GBJ81" s="1271"/>
      <c r="GBK81" s="1271"/>
      <c r="GBL81" s="1271"/>
      <c r="GBM81" s="1271"/>
      <c r="GBN81" s="1271"/>
      <c r="GBO81" s="1271"/>
      <c r="GBP81" s="1271"/>
      <c r="GBQ81" s="1271"/>
      <c r="GBR81" s="1271"/>
      <c r="GBS81" s="1271"/>
      <c r="GBT81" s="1271"/>
      <c r="GBU81" s="1271"/>
      <c r="GBV81" s="1271"/>
      <c r="GBW81" s="1271"/>
      <c r="GBX81" s="1271"/>
      <c r="GBY81" s="1271"/>
      <c r="GBZ81" s="1271"/>
      <c r="GCA81" s="1271"/>
      <c r="GCB81" s="1271"/>
      <c r="GCC81" s="1271"/>
      <c r="GCD81" s="1271"/>
      <c r="GCE81" s="1271"/>
      <c r="GCF81" s="1271"/>
      <c r="GCG81" s="1271"/>
      <c r="GCH81" s="1271"/>
      <c r="GCI81" s="1271"/>
      <c r="GCJ81" s="1271"/>
      <c r="GCK81" s="1271"/>
      <c r="GCL81" s="1271"/>
      <c r="GCM81" s="1271"/>
      <c r="GCN81" s="1271"/>
      <c r="GCO81" s="1271"/>
      <c r="GCP81" s="1271"/>
      <c r="GCQ81" s="1271"/>
      <c r="GCR81" s="1271"/>
      <c r="GCS81" s="1271"/>
      <c r="GCT81" s="1271"/>
      <c r="GCU81" s="1271"/>
      <c r="GCV81" s="1271"/>
      <c r="GCW81" s="1271"/>
      <c r="GCX81" s="1271"/>
      <c r="GCY81" s="1271"/>
      <c r="GCZ81" s="1271"/>
      <c r="GDA81" s="1271"/>
      <c r="GDB81" s="1271"/>
      <c r="GDC81" s="1271"/>
      <c r="GDD81" s="1271"/>
      <c r="GDE81" s="1271"/>
      <c r="GDF81" s="1271"/>
      <c r="GDG81" s="1271"/>
      <c r="GDH81" s="1271"/>
      <c r="GDI81" s="1271"/>
      <c r="GDJ81" s="1271"/>
      <c r="GDK81" s="1271"/>
      <c r="GDL81" s="1271"/>
      <c r="GDM81" s="1271"/>
      <c r="GDN81" s="1271"/>
      <c r="GDO81" s="1271"/>
      <c r="GDP81" s="1271"/>
      <c r="GDQ81" s="1271"/>
      <c r="GDR81" s="1271"/>
      <c r="GDS81" s="1271"/>
      <c r="GDT81" s="1271"/>
      <c r="GDU81" s="1271"/>
      <c r="GDV81" s="1271"/>
      <c r="GDW81" s="1271"/>
      <c r="GDX81" s="1271"/>
      <c r="GDY81" s="1271"/>
      <c r="GDZ81" s="1271"/>
      <c r="GEA81" s="1271"/>
      <c r="GEB81" s="1271"/>
      <c r="GEC81" s="1271"/>
      <c r="GED81" s="1271"/>
      <c r="GEE81" s="1271"/>
      <c r="GEF81" s="1271"/>
      <c r="GEG81" s="1271"/>
      <c r="GEH81" s="1271"/>
      <c r="GEI81" s="1271"/>
      <c r="GEJ81" s="1271"/>
      <c r="GEK81" s="1271"/>
      <c r="GEL81" s="1271"/>
      <c r="GEM81" s="1271"/>
      <c r="GEN81" s="1271"/>
      <c r="GEO81" s="1271"/>
      <c r="GEP81" s="1271"/>
      <c r="GEQ81" s="1271"/>
      <c r="GER81" s="1271"/>
      <c r="GES81" s="1271"/>
      <c r="GET81" s="1271"/>
      <c r="GEU81" s="1271"/>
      <c r="GEV81" s="1271"/>
      <c r="GEW81" s="1271"/>
      <c r="GEX81" s="1271"/>
      <c r="GEY81" s="1271"/>
      <c r="GEZ81" s="1271"/>
      <c r="GFA81" s="1271"/>
      <c r="GFB81" s="1271"/>
      <c r="GFC81" s="1271"/>
      <c r="GFD81" s="1271"/>
      <c r="GFE81" s="1271"/>
      <c r="GFF81" s="1271"/>
      <c r="GFG81" s="1271"/>
      <c r="GFH81" s="1271"/>
      <c r="GFI81" s="1271"/>
      <c r="GFJ81" s="1271"/>
      <c r="GFK81" s="1271"/>
      <c r="GFL81" s="1271"/>
      <c r="GFM81" s="1271"/>
      <c r="GFN81" s="1271"/>
      <c r="GFO81" s="1271"/>
      <c r="GFP81" s="1271"/>
      <c r="GFQ81" s="1271"/>
      <c r="GFR81" s="1271"/>
      <c r="GFS81" s="1271"/>
      <c r="GFT81" s="1271"/>
      <c r="GFU81" s="1271"/>
      <c r="GFV81" s="1271"/>
      <c r="GFW81" s="1271"/>
      <c r="GFX81" s="1271"/>
      <c r="GFY81" s="1271"/>
      <c r="GFZ81" s="1271"/>
      <c r="GGA81" s="1271"/>
      <c r="GGB81" s="1271"/>
      <c r="GGC81" s="1271"/>
      <c r="GGD81" s="1271"/>
      <c r="GGE81" s="1271"/>
      <c r="GGF81" s="1271"/>
      <c r="GGG81" s="1271"/>
      <c r="GGH81" s="1271"/>
      <c r="GGI81" s="1271"/>
      <c r="GGJ81" s="1271"/>
      <c r="GGK81" s="1271"/>
      <c r="GGL81" s="1271"/>
      <c r="GGM81" s="1271"/>
      <c r="GGN81" s="1271"/>
      <c r="GGO81" s="1271"/>
      <c r="GGP81" s="1271"/>
      <c r="GGQ81" s="1271"/>
      <c r="GGR81" s="1271"/>
      <c r="GGS81" s="1271"/>
      <c r="GGT81" s="1271"/>
      <c r="GGU81" s="1271"/>
      <c r="GGV81" s="1271"/>
      <c r="GGW81" s="1271"/>
      <c r="GGX81" s="1271"/>
      <c r="GGY81" s="1271"/>
      <c r="GGZ81" s="1271"/>
      <c r="GHA81" s="1271"/>
      <c r="GHB81" s="1271"/>
      <c r="GHC81" s="1271"/>
      <c r="GHD81" s="1271"/>
      <c r="GHE81" s="1271"/>
      <c r="GHF81" s="1271"/>
      <c r="GHG81" s="1271"/>
      <c r="GHH81" s="1271"/>
      <c r="GHI81" s="1271"/>
      <c r="GHJ81" s="1271"/>
      <c r="GHK81" s="1271"/>
      <c r="GHL81" s="1271"/>
      <c r="GHM81" s="1271"/>
      <c r="GHN81" s="1271"/>
      <c r="GHO81" s="1271"/>
      <c r="GHP81" s="1271"/>
      <c r="GHQ81" s="1271"/>
      <c r="GHR81" s="1271"/>
      <c r="GHS81" s="1271"/>
      <c r="GHT81" s="1271"/>
      <c r="GHU81" s="1271"/>
      <c r="GHV81" s="1271"/>
      <c r="GHW81" s="1271"/>
      <c r="GHX81" s="1271"/>
      <c r="GHY81" s="1271"/>
      <c r="GHZ81" s="1271"/>
      <c r="GIA81" s="1271"/>
      <c r="GIB81" s="1271"/>
      <c r="GIC81" s="1271"/>
      <c r="GID81" s="1271"/>
      <c r="GIE81" s="1271"/>
      <c r="GIF81" s="1271"/>
      <c r="GIG81" s="1271"/>
      <c r="GIH81" s="1271"/>
      <c r="GII81" s="1271"/>
      <c r="GIJ81" s="1271"/>
      <c r="GIK81" s="1271"/>
      <c r="GIL81" s="1271"/>
      <c r="GIM81" s="1271"/>
      <c r="GIN81" s="1271"/>
      <c r="GIO81" s="1271"/>
      <c r="GIP81" s="1271"/>
      <c r="GIQ81" s="1271"/>
      <c r="GIR81" s="1271"/>
      <c r="GIS81" s="1271"/>
      <c r="GIT81" s="1271"/>
      <c r="GIU81" s="1271"/>
      <c r="GIV81" s="1271"/>
      <c r="GIW81" s="1271"/>
      <c r="GIX81" s="1271"/>
      <c r="GIY81" s="1271"/>
      <c r="GIZ81" s="1271"/>
      <c r="GJA81" s="1271"/>
      <c r="GJB81" s="1271"/>
      <c r="GJC81" s="1271"/>
      <c r="GJD81" s="1271"/>
      <c r="GJE81" s="1271"/>
      <c r="GJF81" s="1271"/>
      <c r="GJG81" s="1271"/>
      <c r="GJH81" s="1271"/>
      <c r="GJI81" s="1271"/>
      <c r="GJJ81" s="1271"/>
      <c r="GJK81" s="1271"/>
      <c r="GJL81" s="1271"/>
      <c r="GJM81" s="1271"/>
      <c r="GJN81" s="1271"/>
      <c r="GJO81" s="1271"/>
      <c r="GJP81" s="1271"/>
      <c r="GJQ81" s="1271"/>
      <c r="GJR81" s="1271"/>
      <c r="GJS81" s="1271"/>
      <c r="GJT81" s="1271"/>
      <c r="GJU81" s="1271"/>
      <c r="GJV81" s="1271"/>
      <c r="GJW81" s="1271"/>
      <c r="GJX81" s="1271"/>
      <c r="GJY81" s="1271"/>
      <c r="GJZ81" s="1271"/>
      <c r="GKA81" s="1271"/>
      <c r="GKB81" s="1271"/>
      <c r="GKC81" s="1271"/>
      <c r="GKD81" s="1271"/>
      <c r="GKE81" s="1271"/>
      <c r="GKF81" s="1271"/>
      <c r="GKG81" s="1271"/>
      <c r="GKH81" s="1271"/>
      <c r="GKI81" s="1271"/>
      <c r="GKJ81" s="1271"/>
      <c r="GKK81" s="1271"/>
      <c r="GKL81" s="1271"/>
      <c r="GKM81" s="1271"/>
      <c r="GKN81" s="1271"/>
      <c r="GKO81" s="1271"/>
      <c r="GKP81" s="1271"/>
      <c r="GKQ81" s="1271"/>
      <c r="GKR81" s="1271"/>
      <c r="GKS81" s="1271"/>
      <c r="GKT81" s="1271"/>
      <c r="GKU81" s="1271"/>
      <c r="GKV81" s="1271"/>
      <c r="GKW81" s="1271"/>
      <c r="GKX81" s="1271"/>
      <c r="GKY81" s="1271"/>
      <c r="GKZ81" s="1271"/>
      <c r="GLA81" s="1271"/>
      <c r="GLB81" s="1271"/>
      <c r="GLC81" s="1271"/>
      <c r="GLD81" s="1271"/>
      <c r="GLE81" s="1271"/>
      <c r="GLF81" s="1271"/>
      <c r="GLG81" s="1271"/>
      <c r="GLH81" s="1271"/>
      <c r="GLI81" s="1271"/>
      <c r="GLJ81" s="1271"/>
      <c r="GLK81" s="1271"/>
      <c r="GLL81" s="1271"/>
      <c r="GLM81" s="1271"/>
      <c r="GLN81" s="1271"/>
      <c r="GLO81" s="1271"/>
      <c r="GLP81" s="1271"/>
      <c r="GLQ81" s="1271"/>
      <c r="GLR81" s="1271"/>
      <c r="GLS81" s="1271"/>
      <c r="GLT81" s="1271"/>
      <c r="GLU81" s="1271"/>
      <c r="GLV81" s="1271"/>
      <c r="GLW81" s="1271"/>
      <c r="GLX81" s="1271"/>
      <c r="GLY81" s="1271"/>
      <c r="GLZ81" s="1271"/>
      <c r="GMA81" s="1271"/>
      <c r="GMB81" s="1271"/>
      <c r="GMC81" s="1271"/>
      <c r="GMD81" s="1271"/>
      <c r="GME81" s="1271"/>
      <c r="GMF81" s="1271"/>
      <c r="GMG81" s="1271"/>
      <c r="GMH81" s="1271"/>
      <c r="GMI81" s="1271"/>
      <c r="GMJ81" s="1271"/>
      <c r="GMK81" s="1271"/>
      <c r="GML81" s="1271"/>
      <c r="GMM81" s="1271"/>
      <c r="GMN81" s="1271"/>
      <c r="GMO81" s="1271"/>
      <c r="GMP81" s="1271"/>
      <c r="GMQ81" s="1271"/>
      <c r="GMR81" s="1271"/>
      <c r="GMS81" s="1271"/>
      <c r="GMT81" s="1271"/>
      <c r="GMU81" s="1271"/>
      <c r="GMV81" s="1271"/>
      <c r="GMW81" s="1271"/>
      <c r="GMX81" s="1271"/>
      <c r="GMY81" s="1271"/>
      <c r="GMZ81" s="1271"/>
      <c r="GNA81" s="1271"/>
      <c r="GNB81" s="1271"/>
      <c r="GNC81" s="1271"/>
      <c r="GND81" s="1271"/>
      <c r="GNE81" s="1271"/>
      <c r="GNF81" s="1271"/>
      <c r="GNG81" s="1271"/>
      <c r="GNH81" s="1271"/>
      <c r="GNI81" s="1271"/>
      <c r="GNJ81" s="1271"/>
      <c r="GNK81" s="1271"/>
      <c r="GNL81" s="1271"/>
      <c r="GNM81" s="1271"/>
      <c r="GNN81" s="1271"/>
      <c r="GNO81" s="1271"/>
      <c r="GNP81" s="1271"/>
      <c r="GNQ81" s="1271"/>
      <c r="GNR81" s="1271"/>
      <c r="GNS81" s="1271"/>
      <c r="GNT81" s="1271"/>
      <c r="GNU81" s="1271"/>
      <c r="GNV81" s="1271"/>
      <c r="GNW81" s="1271"/>
      <c r="GNX81" s="1271"/>
      <c r="GNY81" s="1271"/>
      <c r="GNZ81" s="1271"/>
      <c r="GOA81" s="1271"/>
      <c r="GOB81" s="1271"/>
      <c r="GOC81" s="1271"/>
      <c r="GOD81" s="1271"/>
      <c r="GOE81" s="1271"/>
      <c r="GOF81" s="1271"/>
      <c r="GOG81" s="1271"/>
      <c r="GOH81" s="1271"/>
      <c r="GOI81" s="1271"/>
      <c r="GOJ81" s="1271"/>
      <c r="GOK81" s="1271"/>
      <c r="GOL81" s="1271"/>
      <c r="GOM81" s="1271"/>
      <c r="GON81" s="1271"/>
      <c r="GOO81" s="1271"/>
      <c r="GOP81" s="1271"/>
      <c r="GOQ81" s="1271"/>
      <c r="GOR81" s="1271"/>
      <c r="GOS81" s="1271"/>
      <c r="GOT81" s="1271"/>
      <c r="GOU81" s="1271"/>
      <c r="GOV81" s="1271"/>
      <c r="GOW81" s="1271"/>
      <c r="GOX81" s="1271"/>
      <c r="GOY81" s="1271"/>
      <c r="GOZ81" s="1271"/>
      <c r="GPA81" s="1271"/>
      <c r="GPB81" s="1271"/>
      <c r="GPC81" s="1271"/>
      <c r="GPD81" s="1271"/>
      <c r="GPE81" s="1271"/>
      <c r="GPF81" s="1271"/>
      <c r="GPG81" s="1271"/>
      <c r="GPH81" s="1271"/>
      <c r="GPI81" s="1271"/>
      <c r="GPJ81" s="1271"/>
      <c r="GPK81" s="1271"/>
      <c r="GPL81" s="1271"/>
      <c r="GPM81" s="1271"/>
      <c r="GPN81" s="1271"/>
      <c r="GPO81" s="1271"/>
      <c r="GPP81" s="1271"/>
      <c r="GPQ81" s="1271"/>
      <c r="GPR81" s="1271"/>
      <c r="GPS81" s="1271"/>
      <c r="GPT81" s="1271"/>
      <c r="GPU81" s="1271"/>
      <c r="GPV81" s="1271"/>
      <c r="GPW81" s="1271"/>
      <c r="GPX81" s="1271"/>
      <c r="GPY81" s="1271"/>
      <c r="GPZ81" s="1271"/>
      <c r="GQA81" s="1271"/>
      <c r="GQB81" s="1271"/>
      <c r="GQC81" s="1271"/>
      <c r="GQD81" s="1271"/>
      <c r="GQE81" s="1271"/>
      <c r="GQF81" s="1271"/>
      <c r="GQG81" s="1271"/>
      <c r="GQH81" s="1271"/>
      <c r="GQI81" s="1271"/>
      <c r="GQJ81" s="1271"/>
      <c r="GQK81" s="1271"/>
      <c r="GQL81" s="1271"/>
      <c r="GQM81" s="1271"/>
      <c r="GQN81" s="1271"/>
      <c r="GQO81" s="1271"/>
      <c r="GQP81" s="1271"/>
      <c r="GQQ81" s="1271"/>
      <c r="GQR81" s="1271"/>
      <c r="GQS81" s="1271"/>
      <c r="GQT81" s="1271"/>
      <c r="GQU81" s="1271"/>
      <c r="GQV81" s="1271"/>
      <c r="GQW81" s="1271"/>
      <c r="GQX81" s="1271"/>
      <c r="GQY81" s="1271"/>
      <c r="GQZ81" s="1271"/>
      <c r="GRA81" s="1271"/>
      <c r="GRB81" s="1271"/>
      <c r="GRC81" s="1271"/>
      <c r="GRD81" s="1271"/>
      <c r="GRE81" s="1271"/>
      <c r="GRF81" s="1271"/>
      <c r="GRG81" s="1271"/>
      <c r="GRH81" s="1271"/>
      <c r="GRI81" s="1271"/>
      <c r="GRJ81" s="1271"/>
      <c r="GRK81" s="1271"/>
      <c r="GRL81" s="1271"/>
      <c r="GRM81" s="1271"/>
      <c r="GRN81" s="1271"/>
      <c r="GRO81" s="1271"/>
      <c r="GRP81" s="1271"/>
      <c r="GRQ81" s="1271"/>
      <c r="GRR81" s="1271"/>
      <c r="GRS81" s="1271"/>
      <c r="GRT81" s="1271"/>
      <c r="GRU81" s="1271"/>
      <c r="GRV81" s="1271"/>
      <c r="GRW81" s="1271"/>
      <c r="GRX81" s="1271"/>
      <c r="GRY81" s="1271"/>
      <c r="GRZ81" s="1271"/>
      <c r="GSA81" s="1271"/>
      <c r="GSB81" s="1271"/>
      <c r="GSC81" s="1271"/>
      <c r="GSD81" s="1271"/>
      <c r="GSE81" s="1271"/>
      <c r="GSF81" s="1271"/>
      <c r="GSG81" s="1271"/>
      <c r="GSH81" s="1271"/>
      <c r="GSI81" s="1271"/>
      <c r="GSJ81" s="1271"/>
      <c r="GSK81" s="1271"/>
      <c r="GSL81" s="1271"/>
      <c r="GSM81" s="1271"/>
      <c r="GSN81" s="1271"/>
      <c r="GSO81" s="1271"/>
      <c r="GSP81" s="1271"/>
      <c r="GSQ81" s="1271"/>
      <c r="GSR81" s="1271"/>
      <c r="GSS81" s="1271"/>
      <c r="GST81" s="1271"/>
      <c r="GSU81" s="1271"/>
      <c r="GSV81" s="1271"/>
      <c r="GSW81" s="1271"/>
      <c r="GSX81" s="1271"/>
      <c r="GSY81" s="1271"/>
      <c r="GSZ81" s="1271"/>
      <c r="GTA81" s="1271"/>
      <c r="GTB81" s="1271"/>
      <c r="GTC81" s="1271"/>
      <c r="GTD81" s="1271"/>
      <c r="GTE81" s="1271"/>
      <c r="GTF81" s="1271"/>
      <c r="GTG81" s="1271"/>
      <c r="GTH81" s="1271"/>
      <c r="GTI81" s="1271"/>
      <c r="GTJ81" s="1271"/>
      <c r="GTK81" s="1271"/>
      <c r="GTL81" s="1271"/>
      <c r="GTM81" s="1271"/>
      <c r="GTN81" s="1271"/>
      <c r="GTO81" s="1271"/>
      <c r="GTP81" s="1271"/>
      <c r="GTQ81" s="1271"/>
      <c r="GTR81" s="1271"/>
      <c r="GTS81" s="1271"/>
      <c r="GTT81" s="1271"/>
      <c r="GTU81" s="1271"/>
      <c r="GTV81" s="1271"/>
      <c r="GTW81" s="1271"/>
      <c r="GTX81" s="1271"/>
      <c r="GTY81" s="1271"/>
      <c r="GTZ81" s="1271"/>
      <c r="GUA81" s="1271"/>
      <c r="GUB81" s="1271"/>
      <c r="GUC81" s="1271"/>
      <c r="GUD81" s="1271"/>
      <c r="GUE81" s="1271"/>
      <c r="GUF81" s="1271"/>
      <c r="GUG81" s="1271"/>
      <c r="GUH81" s="1271"/>
      <c r="GUI81" s="1271"/>
      <c r="GUJ81" s="1271"/>
      <c r="GUK81" s="1271"/>
      <c r="GUL81" s="1271"/>
      <c r="GUM81" s="1271"/>
      <c r="GUN81" s="1271"/>
      <c r="GUO81" s="1271"/>
      <c r="GUP81" s="1271"/>
      <c r="GUQ81" s="1271"/>
      <c r="GUR81" s="1271"/>
      <c r="GUS81" s="1271"/>
      <c r="GUT81" s="1271"/>
      <c r="GUU81" s="1271"/>
      <c r="GUV81" s="1271"/>
      <c r="GUW81" s="1271"/>
      <c r="GUX81" s="1271"/>
      <c r="GUY81" s="1271"/>
      <c r="GUZ81" s="1271"/>
      <c r="GVA81" s="1271"/>
      <c r="GVB81" s="1271"/>
      <c r="GVC81" s="1271"/>
      <c r="GVD81" s="1271"/>
      <c r="GVE81" s="1271"/>
      <c r="GVF81" s="1271"/>
      <c r="GVG81" s="1271"/>
      <c r="GVH81" s="1271"/>
      <c r="GVI81" s="1271"/>
      <c r="GVJ81" s="1271"/>
      <c r="GVK81" s="1271"/>
      <c r="GVL81" s="1271"/>
      <c r="GVM81" s="1271"/>
      <c r="GVN81" s="1271"/>
      <c r="GVO81" s="1271"/>
      <c r="GVP81" s="1271"/>
      <c r="GVQ81" s="1271"/>
      <c r="GVR81" s="1271"/>
      <c r="GVS81" s="1271"/>
      <c r="GVT81" s="1271"/>
      <c r="GVU81" s="1271"/>
      <c r="GVV81" s="1271"/>
      <c r="GVW81" s="1271"/>
      <c r="GVX81" s="1271"/>
      <c r="GVY81" s="1271"/>
      <c r="GVZ81" s="1271"/>
      <c r="GWA81" s="1271"/>
      <c r="GWB81" s="1271"/>
      <c r="GWC81" s="1271"/>
      <c r="GWD81" s="1271"/>
      <c r="GWE81" s="1271"/>
      <c r="GWF81" s="1271"/>
      <c r="GWG81" s="1271"/>
      <c r="GWH81" s="1271"/>
      <c r="GWI81" s="1271"/>
      <c r="GWJ81" s="1271"/>
      <c r="GWK81" s="1271"/>
      <c r="GWL81" s="1271"/>
      <c r="GWM81" s="1271"/>
      <c r="GWN81" s="1271"/>
      <c r="GWO81" s="1271"/>
      <c r="GWP81" s="1271"/>
      <c r="GWQ81" s="1271"/>
      <c r="GWR81" s="1271"/>
      <c r="GWS81" s="1271"/>
      <c r="GWT81" s="1271"/>
      <c r="GWU81" s="1271"/>
      <c r="GWV81" s="1271"/>
      <c r="GWW81" s="1271"/>
      <c r="GWX81" s="1271"/>
      <c r="GWY81" s="1271"/>
      <c r="GWZ81" s="1271"/>
      <c r="GXA81" s="1271"/>
      <c r="GXB81" s="1271"/>
      <c r="GXC81" s="1271"/>
      <c r="GXD81" s="1271"/>
      <c r="GXE81" s="1271"/>
      <c r="GXF81" s="1271"/>
      <c r="GXG81" s="1271"/>
      <c r="GXH81" s="1271"/>
      <c r="GXI81" s="1271"/>
      <c r="GXJ81" s="1271"/>
      <c r="GXK81" s="1271"/>
      <c r="GXL81" s="1271"/>
      <c r="GXM81" s="1271"/>
      <c r="GXN81" s="1271"/>
      <c r="GXO81" s="1271"/>
      <c r="GXP81" s="1271"/>
      <c r="GXQ81" s="1271"/>
      <c r="GXR81" s="1271"/>
      <c r="GXS81" s="1271"/>
      <c r="GXT81" s="1271"/>
      <c r="GXU81" s="1271"/>
      <c r="GXV81" s="1271"/>
      <c r="GXW81" s="1271"/>
      <c r="GXX81" s="1271"/>
      <c r="GXY81" s="1271"/>
      <c r="GXZ81" s="1271"/>
      <c r="GYA81" s="1271"/>
      <c r="GYB81" s="1271"/>
      <c r="GYC81" s="1271"/>
      <c r="GYD81" s="1271"/>
      <c r="GYE81" s="1271"/>
      <c r="GYF81" s="1271"/>
      <c r="GYG81" s="1271"/>
      <c r="GYH81" s="1271"/>
      <c r="GYI81" s="1271"/>
      <c r="GYJ81" s="1271"/>
      <c r="GYK81" s="1271"/>
      <c r="GYL81" s="1271"/>
      <c r="GYM81" s="1271"/>
      <c r="GYN81" s="1271"/>
      <c r="GYO81" s="1271"/>
      <c r="GYP81" s="1271"/>
      <c r="GYQ81" s="1271"/>
      <c r="GYR81" s="1271"/>
      <c r="GYS81" s="1271"/>
      <c r="GYT81" s="1271"/>
      <c r="GYU81" s="1271"/>
      <c r="GYV81" s="1271"/>
      <c r="GYW81" s="1271"/>
      <c r="GYX81" s="1271"/>
      <c r="GYY81" s="1271"/>
      <c r="GYZ81" s="1271"/>
      <c r="GZA81" s="1271"/>
      <c r="GZB81" s="1271"/>
      <c r="GZC81" s="1271"/>
      <c r="GZD81" s="1271"/>
      <c r="GZE81" s="1271"/>
      <c r="GZF81" s="1271"/>
      <c r="GZG81" s="1271"/>
      <c r="GZH81" s="1271"/>
      <c r="GZI81" s="1271"/>
      <c r="GZJ81" s="1271"/>
      <c r="GZK81" s="1271"/>
      <c r="GZL81" s="1271"/>
      <c r="GZM81" s="1271"/>
      <c r="GZN81" s="1271"/>
      <c r="GZO81" s="1271"/>
      <c r="GZP81" s="1271"/>
      <c r="GZQ81" s="1271"/>
      <c r="GZR81" s="1271"/>
      <c r="GZS81" s="1271"/>
      <c r="GZT81" s="1271"/>
      <c r="GZU81" s="1271"/>
      <c r="GZV81" s="1271"/>
      <c r="GZW81" s="1271"/>
      <c r="GZX81" s="1271"/>
      <c r="GZY81" s="1271"/>
      <c r="GZZ81" s="1271"/>
      <c r="HAA81" s="1271"/>
      <c r="HAB81" s="1271"/>
      <c r="HAC81" s="1271"/>
      <c r="HAD81" s="1271"/>
      <c r="HAE81" s="1271"/>
      <c r="HAF81" s="1271"/>
      <c r="HAG81" s="1271"/>
      <c r="HAH81" s="1271"/>
      <c r="HAI81" s="1271"/>
      <c r="HAJ81" s="1271"/>
      <c r="HAK81" s="1271"/>
      <c r="HAL81" s="1271"/>
      <c r="HAM81" s="1271"/>
      <c r="HAN81" s="1271"/>
      <c r="HAO81" s="1271"/>
      <c r="HAP81" s="1271"/>
      <c r="HAQ81" s="1271"/>
      <c r="HAR81" s="1271"/>
      <c r="HAS81" s="1271"/>
      <c r="HAT81" s="1271"/>
      <c r="HAU81" s="1271"/>
      <c r="HAV81" s="1271"/>
      <c r="HAW81" s="1271"/>
      <c r="HAX81" s="1271"/>
      <c r="HAY81" s="1271"/>
      <c r="HAZ81" s="1271"/>
      <c r="HBA81" s="1271"/>
      <c r="HBB81" s="1271"/>
      <c r="HBC81" s="1271"/>
      <c r="HBD81" s="1271"/>
      <c r="HBE81" s="1271"/>
      <c r="HBF81" s="1271"/>
      <c r="HBG81" s="1271"/>
      <c r="HBH81" s="1271"/>
      <c r="HBI81" s="1271"/>
      <c r="HBJ81" s="1271"/>
      <c r="HBK81" s="1271"/>
      <c r="HBL81" s="1271"/>
      <c r="HBM81" s="1271"/>
      <c r="HBN81" s="1271"/>
      <c r="HBO81" s="1271"/>
      <c r="HBP81" s="1271"/>
      <c r="HBQ81" s="1271"/>
      <c r="HBR81" s="1271"/>
      <c r="HBS81" s="1271"/>
      <c r="HBT81" s="1271"/>
      <c r="HBU81" s="1271"/>
      <c r="HBV81" s="1271"/>
      <c r="HBW81" s="1271"/>
      <c r="HBX81" s="1271"/>
      <c r="HBY81" s="1271"/>
      <c r="HBZ81" s="1271"/>
      <c r="HCA81" s="1271"/>
      <c r="HCB81" s="1271"/>
      <c r="HCC81" s="1271"/>
      <c r="HCD81" s="1271"/>
      <c r="HCE81" s="1271"/>
      <c r="HCF81" s="1271"/>
      <c r="HCG81" s="1271"/>
      <c r="HCH81" s="1271"/>
      <c r="HCI81" s="1271"/>
      <c r="HCJ81" s="1271"/>
      <c r="HCK81" s="1271"/>
      <c r="HCL81" s="1271"/>
      <c r="HCM81" s="1271"/>
      <c r="HCN81" s="1271"/>
      <c r="HCO81" s="1271"/>
      <c r="HCP81" s="1271"/>
      <c r="HCQ81" s="1271"/>
      <c r="HCR81" s="1271"/>
      <c r="HCS81" s="1271"/>
      <c r="HCT81" s="1271"/>
      <c r="HCU81" s="1271"/>
      <c r="HCV81" s="1271"/>
      <c r="HCW81" s="1271"/>
      <c r="HCX81" s="1271"/>
      <c r="HCY81" s="1271"/>
      <c r="HCZ81" s="1271"/>
      <c r="HDA81" s="1271"/>
      <c r="HDB81" s="1271"/>
      <c r="HDC81" s="1271"/>
      <c r="HDD81" s="1271"/>
      <c r="HDE81" s="1271"/>
      <c r="HDF81" s="1271"/>
      <c r="HDG81" s="1271"/>
      <c r="HDH81" s="1271"/>
      <c r="HDI81" s="1271"/>
      <c r="HDJ81" s="1271"/>
      <c r="HDK81" s="1271"/>
      <c r="HDL81" s="1271"/>
      <c r="HDM81" s="1271"/>
      <c r="HDN81" s="1271"/>
      <c r="HDO81" s="1271"/>
      <c r="HDP81" s="1271"/>
      <c r="HDQ81" s="1271"/>
      <c r="HDR81" s="1271"/>
      <c r="HDS81" s="1271"/>
      <c r="HDT81" s="1271"/>
      <c r="HDU81" s="1271"/>
      <c r="HDV81" s="1271"/>
      <c r="HDW81" s="1271"/>
      <c r="HDX81" s="1271"/>
      <c r="HDY81" s="1271"/>
      <c r="HDZ81" s="1271"/>
      <c r="HEA81" s="1271"/>
      <c r="HEB81" s="1271"/>
      <c r="HEC81" s="1271"/>
      <c r="HED81" s="1271"/>
      <c r="HEE81" s="1271"/>
      <c r="HEF81" s="1271"/>
      <c r="HEG81" s="1271"/>
      <c r="HEH81" s="1271"/>
      <c r="HEI81" s="1271"/>
      <c r="HEJ81" s="1271"/>
      <c r="HEK81" s="1271"/>
      <c r="HEL81" s="1271"/>
      <c r="HEM81" s="1271"/>
      <c r="HEN81" s="1271"/>
      <c r="HEO81" s="1271"/>
      <c r="HEP81" s="1271"/>
      <c r="HEQ81" s="1271"/>
      <c r="HER81" s="1271"/>
      <c r="HES81" s="1271"/>
      <c r="HET81" s="1271"/>
      <c r="HEU81" s="1271"/>
      <c r="HEV81" s="1271"/>
      <c r="HEW81" s="1271"/>
      <c r="HEX81" s="1271"/>
      <c r="HEY81" s="1271"/>
      <c r="HEZ81" s="1271"/>
      <c r="HFA81" s="1271"/>
      <c r="HFB81" s="1271"/>
      <c r="HFC81" s="1271"/>
      <c r="HFD81" s="1271"/>
      <c r="HFE81" s="1271"/>
      <c r="HFF81" s="1271"/>
      <c r="HFG81" s="1271"/>
      <c r="HFH81" s="1271"/>
      <c r="HFI81" s="1271"/>
      <c r="HFJ81" s="1271"/>
      <c r="HFK81" s="1271"/>
      <c r="HFL81" s="1271"/>
      <c r="HFM81" s="1271"/>
      <c r="HFN81" s="1271"/>
      <c r="HFO81" s="1271"/>
      <c r="HFP81" s="1271"/>
      <c r="HFQ81" s="1271"/>
      <c r="HFR81" s="1271"/>
      <c r="HFS81" s="1271"/>
      <c r="HFT81" s="1271"/>
      <c r="HFU81" s="1271"/>
      <c r="HFV81" s="1271"/>
      <c r="HFW81" s="1271"/>
      <c r="HFX81" s="1271"/>
      <c r="HFY81" s="1271"/>
      <c r="HFZ81" s="1271"/>
      <c r="HGA81" s="1271"/>
      <c r="HGB81" s="1271"/>
      <c r="HGC81" s="1271"/>
      <c r="HGD81" s="1271"/>
      <c r="HGE81" s="1271"/>
      <c r="HGF81" s="1271"/>
      <c r="HGG81" s="1271"/>
      <c r="HGH81" s="1271"/>
      <c r="HGI81" s="1271"/>
      <c r="HGJ81" s="1271"/>
      <c r="HGK81" s="1271"/>
      <c r="HGL81" s="1271"/>
      <c r="HGM81" s="1271"/>
      <c r="HGN81" s="1271"/>
      <c r="HGO81" s="1271"/>
      <c r="HGP81" s="1271"/>
      <c r="HGQ81" s="1271"/>
      <c r="HGR81" s="1271"/>
      <c r="HGS81" s="1271"/>
      <c r="HGT81" s="1271"/>
      <c r="HGU81" s="1271"/>
      <c r="HGV81" s="1271"/>
      <c r="HGW81" s="1271"/>
      <c r="HGX81" s="1271"/>
      <c r="HGY81" s="1271"/>
      <c r="HGZ81" s="1271"/>
      <c r="HHA81" s="1271"/>
      <c r="HHB81" s="1271"/>
      <c r="HHC81" s="1271"/>
      <c r="HHD81" s="1271"/>
      <c r="HHE81" s="1271"/>
      <c r="HHF81" s="1271"/>
      <c r="HHG81" s="1271"/>
      <c r="HHH81" s="1271"/>
      <c r="HHI81" s="1271"/>
      <c r="HHJ81" s="1271"/>
      <c r="HHK81" s="1271"/>
      <c r="HHL81" s="1271"/>
      <c r="HHM81" s="1271"/>
      <c r="HHN81" s="1271"/>
      <c r="HHO81" s="1271"/>
      <c r="HHP81" s="1271"/>
      <c r="HHQ81" s="1271"/>
      <c r="HHR81" s="1271"/>
      <c r="HHS81" s="1271"/>
      <c r="HHT81" s="1271"/>
      <c r="HHU81" s="1271"/>
      <c r="HHV81" s="1271"/>
      <c r="HHW81" s="1271"/>
      <c r="HHX81" s="1271"/>
      <c r="HHY81" s="1271"/>
      <c r="HHZ81" s="1271"/>
      <c r="HIA81" s="1271"/>
      <c r="HIB81" s="1271"/>
      <c r="HIC81" s="1271"/>
      <c r="HID81" s="1271"/>
      <c r="HIE81" s="1271"/>
      <c r="HIF81" s="1271"/>
      <c r="HIG81" s="1271"/>
      <c r="HIH81" s="1271"/>
      <c r="HII81" s="1271"/>
      <c r="HIJ81" s="1271"/>
      <c r="HIK81" s="1271"/>
      <c r="HIL81" s="1271"/>
      <c r="HIM81" s="1271"/>
      <c r="HIN81" s="1271"/>
      <c r="HIO81" s="1271"/>
      <c r="HIP81" s="1271"/>
      <c r="HIQ81" s="1271"/>
      <c r="HIR81" s="1271"/>
      <c r="HIS81" s="1271"/>
      <c r="HIT81" s="1271"/>
      <c r="HIU81" s="1271"/>
      <c r="HIV81" s="1271"/>
      <c r="HIW81" s="1271"/>
      <c r="HIX81" s="1271"/>
      <c r="HIY81" s="1271"/>
      <c r="HIZ81" s="1271"/>
      <c r="HJA81" s="1271"/>
      <c r="HJB81" s="1271"/>
      <c r="HJC81" s="1271"/>
      <c r="HJD81" s="1271"/>
      <c r="HJE81" s="1271"/>
      <c r="HJF81" s="1271"/>
      <c r="HJG81" s="1271"/>
      <c r="HJH81" s="1271"/>
      <c r="HJI81" s="1271"/>
      <c r="HJJ81" s="1271"/>
      <c r="HJK81" s="1271"/>
      <c r="HJL81" s="1271"/>
      <c r="HJM81" s="1271"/>
      <c r="HJN81" s="1271"/>
      <c r="HJO81" s="1271"/>
      <c r="HJP81" s="1271"/>
      <c r="HJQ81" s="1271"/>
      <c r="HJR81" s="1271"/>
      <c r="HJS81" s="1271"/>
      <c r="HJT81" s="1271"/>
      <c r="HJU81" s="1271"/>
      <c r="HJV81" s="1271"/>
      <c r="HJW81" s="1271"/>
      <c r="HJX81" s="1271"/>
      <c r="HJY81" s="1271"/>
      <c r="HJZ81" s="1271"/>
      <c r="HKA81" s="1271"/>
      <c r="HKB81" s="1271"/>
      <c r="HKC81" s="1271"/>
      <c r="HKD81" s="1271"/>
      <c r="HKE81" s="1271"/>
      <c r="HKF81" s="1271"/>
      <c r="HKG81" s="1271"/>
      <c r="HKH81" s="1271"/>
      <c r="HKI81" s="1271"/>
      <c r="HKJ81" s="1271"/>
      <c r="HKK81" s="1271"/>
      <c r="HKL81" s="1271"/>
      <c r="HKM81" s="1271"/>
      <c r="HKN81" s="1271"/>
      <c r="HKO81" s="1271"/>
      <c r="HKP81" s="1271"/>
      <c r="HKQ81" s="1271"/>
      <c r="HKR81" s="1271"/>
      <c r="HKS81" s="1271"/>
      <c r="HKT81" s="1271"/>
      <c r="HKU81" s="1271"/>
      <c r="HKV81" s="1271"/>
      <c r="HKW81" s="1271"/>
      <c r="HKX81" s="1271"/>
      <c r="HKY81" s="1271"/>
      <c r="HKZ81" s="1271"/>
      <c r="HLA81" s="1271"/>
      <c r="HLB81" s="1271"/>
      <c r="HLC81" s="1271"/>
      <c r="HLD81" s="1271"/>
      <c r="HLE81" s="1271"/>
      <c r="HLF81" s="1271"/>
      <c r="HLG81" s="1271"/>
      <c r="HLH81" s="1271"/>
      <c r="HLI81" s="1271"/>
      <c r="HLJ81" s="1271"/>
      <c r="HLK81" s="1271"/>
      <c r="HLL81" s="1271"/>
      <c r="HLM81" s="1271"/>
      <c r="HLN81" s="1271"/>
      <c r="HLO81" s="1271"/>
      <c r="HLP81" s="1271"/>
      <c r="HLQ81" s="1271"/>
      <c r="HLR81" s="1271"/>
      <c r="HLS81" s="1271"/>
      <c r="HLT81" s="1271"/>
      <c r="HLU81" s="1271"/>
      <c r="HLV81" s="1271"/>
      <c r="HLW81" s="1271"/>
      <c r="HLX81" s="1271"/>
      <c r="HLY81" s="1271"/>
      <c r="HLZ81" s="1271"/>
      <c r="HMA81" s="1271"/>
      <c r="HMB81" s="1271"/>
      <c r="HMC81" s="1271"/>
      <c r="HMD81" s="1271"/>
      <c r="HME81" s="1271"/>
      <c r="HMF81" s="1271"/>
      <c r="HMG81" s="1271"/>
      <c r="HMH81" s="1271"/>
      <c r="HMI81" s="1271"/>
      <c r="HMJ81" s="1271"/>
      <c r="HMK81" s="1271"/>
      <c r="HML81" s="1271"/>
      <c r="HMM81" s="1271"/>
      <c r="HMN81" s="1271"/>
      <c r="HMO81" s="1271"/>
      <c r="HMP81" s="1271"/>
      <c r="HMQ81" s="1271"/>
      <c r="HMR81" s="1271"/>
      <c r="HMS81" s="1271"/>
      <c r="HMT81" s="1271"/>
      <c r="HMU81" s="1271"/>
      <c r="HMV81" s="1271"/>
      <c r="HMW81" s="1271"/>
      <c r="HMX81" s="1271"/>
      <c r="HMY81" s="1271"/>
      <c r="HMZ81" s="1271"/>
      <c r="HNA81" s="1271"/>
      <c r="HNB81" s="1271"/>
      <c r="HNC81" s="1271"/>
      <c r="HND81" s="1271"/>
      <c r="HNE81" s="1271"/>
      <c r="HNF81" s="1271"/>
      <c r="HNG81" s="1271"/>
      <c r="HNH81" s="1271"/>
      <c r="HNI81" s="1271"/>
      <c r="HNJ81" s="1271"/>
      <c r="HNK81" s="1271"/>
      <c r="HNL81" s="1271"/>
      <c r="HNM81" s="1271"/>
      <c r="HNN81" s="1271"/>
      <c r="HNO81" s="1271"/>
      <c r="HNP81" s="1271"/>
      <c r="HNQ81" s="1271"/>
      <c r="HNR81" s="1271"/>
      <c r="HNS81" s="1271"/>
      <c r="HNT81" s="1271"/>
      <c r="HNU81" s="1271"/>
      <c r="HNV81" s="1271"/>
      <c r="HNW81" s="1271"/>
      <c r="HNX81" s="1271"/>
      <c r="HNY81" s="1271"/>
      <c r="HNZ81" s="1271"/>
      <c r="HOA81" s="1271"/>
      <c r="HOB81" s="1271"/>
      <c r="HOC81" s="1271"/>
      <c r="HOD81" s="1271"/>
      <c r="HOE81" s="1271"/>
      <c r="HOF81" s="1271"/>
      <c r="HOG81" s="1271"/>
      <c r="HOH81" s="1271"/>
      <c r="HOI81" s="1271"/>
      <c r="HOJ81" s="1271"/>
      <c r="HOK81" s="1271"/>
      <c r="HOL81" s="1271"/>
      <c r="HOM81" s="1271"/>
      <c r="HON81" s="1271"/>
      <c r="HOO81" s="1271"/>
      <c r="HOP81" s="1271"/>
      <c r="HOQ81" s="1271"/>
      <c r="HOR81" s="1271"/>
      <c r="HOS81" s="1271"/>
      <c r="HOT81" s="1271"/>
      <c r="HOU81" s="1271"/>
      <c r="HOV81" s="1271"/>
      <c r="HOW81" s="1271"/>
      <c r="HOX81" s="1271"/>
      <c r="HOY81" s="1271"/>
      <c r="HOZ81" s="1271"/>
      <c r="HPA81" s="1271"/>
      <c r="HPB81" s="1271"/>
      <c r="HPC81" s="1271"/>
      <c r="HPD81" s="1271"/>
      <c r="HPE81" s="1271"/>
      <c r="HPF81" s="1271"/>
      <c r="HPG81" s="1271"/>
      <c r="HPH81" s="1271"/>
      <c r="HPI81" s="1271"/>
      <c r="HPJ81" s="1271"/>
      <c r="HPK81" s="1271"/>
      <c r="HPL81" s="1271"/>
      <c r="HPM81" s="1271"/>
      <c r="HPN81" s="1271"/>
      <c r="HPO81" s="1271"/>
      <c r="HPP81" s="1271"/>
      <c r="HPQ81" s="1271"/>
      <c r="HPR81" s="1271"/>
      <c r="HPS81" s="1271"/>
      <c r="HPT81" s="1271"/>
      <c r="HPU81" s="1271"/>
      <c r="HPV81" s="1271"/>
      <c r="HPW81" s="1271"/>
      <c r="HPX81" s="1271"/>
      <c r="HPY81" s="1271"/>
      <c r="HPZ81" s="1271"/>
      <c r="HQA81" s="1271"/>
      <c r="HQB81" s="1271"/>
      <c r="HQC81" s="1271"/>
      <c r="HQD81" s="1271"/>
      <c r="HQE81" s="1271"/>
      <c r="HQF81" s="1271"/>
      <c r="HQG81" s="1271"/>
      <c r="HQH81" s="1271"/>
      <c r="HQI81" s="1271"/>
      <c r="HQJ81" s="1271"/>
      <c r="HQK81" s="1271"/>
      <c r="HQL81" s="1271"/>
      <c r="HQM81" s="1271"/>
      <c r="HQN81" s="1271"/>
      <c r="HQO81" s="1271"/>
      <c r="HQP81" s="1271"/>
      <c r="HQQ81" s="1271"/>
      <c r="HQR81" s="1271"/>
      <c r="HQS81" s="1271"/>
      <c r="HQT81" s="1271"/>
      <c r="HQU81" s="1271"/>
      <c r="HQV81" s="1271"/>
      <c r="HQW81" s="1271"/>
      <c r="HQX81" s="1271"/>
      <c r="HQY81" s="1271"/>
      <c r="HQZ81" s="1271"/>
      <c r="HRA81" s="1271"/>
      <c r="HRB81" s="1271"/>
      <c r="HRC81" s="1271"/>
      <c r="HRD81" s="1271"/>
      <c r="HRE81" s="1271"/>
      <c r="HRF81" s="1271"/>
      <c r="HRG81" s="1271"/>
      <c r="HRH81" s="1271"/>
      <c r="HRI81" s="1271"/>
      <c r="HRJ81" s="1271"/>
      <c r="HRK81" s="1271"/>
      <c r="HRL81" s="1271"/>
      <c r="HRM81" s="1271"/>
      <c r="HRN81" s="1271"/>
      <c r="HRO81" s="1271"/>
      <c r="HRP81" s="1271"/>
      <c r="HRQ81" s="1271"/>
      <c r="HRR81" s="1271"/>
      <c r="HRS81" s="1271"/>
      <c r="HRT81" s="1271"/>
      <c r="HRU81" s="1271"/>
      <c r="HRV81" s="1271"/>
      <c r="HRW81" s="1271"/>
      <c r="HRX81" s="1271"/>
      <c r="HRY81" s="1271"/>
      <c r="HRZ81" s="1271"/>
      <c r="HSA81" s="1271"/>
      <c r="HSB81" s="1271"/>
      <c r="HSC81" s="1271"/>
      <c r="HSD81" s="1271"/>
      <c r="HSE81" s="1271"/>
      <c r="HSF81" s="1271"/>
      <c r="HSG81" s="1271"/>
      <c r="HSH81" s="1271"/>
      <c r="HSI81" s="1271"/>
      <c r="HSJ81" s="1271"/>
      <c r="HSK81" s="1271"/>
      <c r="HSL81" s="1271"/>
      <c r="HSM81" s="1271"/>
      <c r="HSN81" s="1271"/>
      <c r="HSO81" s="1271"/>
      <c r="HSP81" s="1271"/>
      <c r="HSQ81" s="1271"/>
      <c r="HSR81" s="1271"/>
      <c r="HSS81" s="1271"/>
      <c r="HST81" s="1271"/>
      <c r="HSU81" s="1271"/>
      <c r="HSV81" s="1271"/>
      <c r="HSW81" s="1271"/>
      <c r="HSX81" s="1271"/>
      <c r="HSY81" s="1271"/>
      <c r="HSZ81" s="1271"/>
      <c r="HTA81" s="1271"/>
      <c r="HTB81" s="1271"/>
      <c r="HTC81" s="1271"/>
      <c r="HTD81" s="1271"/>
      <c r="HTE81" s="1271"/>
      <c r="HTF81" s="1271"/>
      <c r="HTG81" s="1271"/>
      <c r="HTH81" s="1271"/>
      <c r="HTI81" s="1271"/>
      <c r="HTJ81" s="1271"/>
      <c r="HTK81" s="1271"/>
      <c r="HTL81" s="1271"/>
      <c r="HTM81" s="1271"/>
      <c r="HTN81" s="1271"/>
      <c r="HTO81" s="1271"/>
      <c r="HTP81" s="1271"/>
      <c r="HTQ81" s="1271"/>
      <c r="HTR81" s="1271"/>
      <c r="HTS81" s="1271"/>
      <c r="HTT81" s="1271"/>
      <c r="HTU81" s="1271"/>
      <c r="HTV81" s="1271"/>
      <c r="HTW81" s="1271"/>
      <c r="HTX81" s="1271"/>
      <c r="HTY81" s="1271"/>
      <c r="HTZ81" s="1271"/>
      <c r="HUA81" s="1271"/>
      <c r="HUB81" s="1271"/>
      <c r="HUC81" s="1271"/>
      <c r="HUD81" s="1271"/>
      <c r="HUE81" s="1271"/>
      <c r="HUF81" s="1271"/>
      <c r="HUG81" s="1271"/>
      <c r="HUH81" s="1271"/>
      <c r="HUI81" s="1271"/>
      <c r="HUJ81" s="1271"/>
      <c r="HUK81" s="1271"/>
      <c r="HUL81" s="1271"/>
      <c r="HUM81" s="1271"/>
      <c r="HUN81" s="1271"/>
      <c r="HUO81" s="1271"/>
      <c r="HUP81" s="1271"/>
      <c r="HUQ81" s="1271"/>
      <c r="HUR81" s="1271"/>
      <c r="HUS81" s="1271"/>
      <c r="HUT81" s="1271"/>
      <c r="HUU81" s="1271"/>
      <c r="HUV81" s="1271"/>
      <c r="HUW81" s="1271"/>
      <c r="HUX81" s="1271"/>
      <c r="HUY81" s="1271"/>
      <c r="HUZ81" s="1271"/>
      <c r="HVA81" s="1271"/>
      <c r="HVB81" s="1271"/>
      <c r="HVC81" s="1271"/>
      <c r="HVD81" s="1271"/>
      <c r="HVE81" s="1271"/>
      <c r="HVF81" s="1271"/>
      <c r="HVG81" s="1271"/>
      <c r="HVH81" s="1271"/>
      <c r="HVI81" s="1271"/>
      <c r="HVJ81" s="1271"/>
      <c r="HVK81" s="1271"/>
      <c r="HVL81" s="1271"/>
      <c r="HVM81" s="1271"/>
      <c r="HVN81" s="1271"/>
      <c r="HVO81" s="1271"/>
      <c r="HVP81" s="1271"/>
      <c r="HVQ81" s="1271"/>
      <c r="HVR81" s="1271"/>
      <c r="HVS81" s="1271"/>
      <c r="HVT81" s="1271"/>
      <c r="HVU81" s="1271"/>
      <c r="HVV81" s="1271"/>
      <c r="HVW81" s="1271"/>
      <c r="HVX81" s="1271"/>
      <c r="HVY81" s="1271"/>
      <c r="HVZ81" s="1271"/>
      <c r="HWA81" s="1271"/>
      <c r="HWB81" s="1271"/>
      <c r="HWC81" s="1271"/>
      <c r="HWD81" s="1271"/>
      <c r="HWE81" s="1271"/>
      <c r="HWF81" s="1271"/>
      <c r="HWG81" s="1271"/>
      <c r="HWH81" s="1271"/>
      <c r="HWI81" s="1271"/>
      <c r="HWJ81" s="1271"/>
      <c r="HWK81" s="1271"/>
      <c r="HWL81" s="1271"/>
      <c r="HWM81" s="1271"/>
      <c r="HWN81" s="1271"/>
      <c r="HWO81" s="1271"/>
      <c r="HWP81" s="1271"/>
      <c r="HWQ81" s="1271"/>
      <c r="HWR81" s="1271"/>
      <c r="HWS81" s="1271"/>
      <c r="HWT81" s="1271"/>
      <c r="HWU81" s="1271"/>
      <c r="HWV81" s="1271"/>
      <c r="HWW81" s="1271"/>
      <c r="HWX81" s="1271"/>
      <c r="HWY81" s="1271"/>
      <c r="HWZ81" s="1271"/>
      <c r="HXA81" s="1271"/>
      <c r="HXB81" s="1271"/>
      <c r="HXC81" s="1271"/>
      <c r="HXD81" s="1271"/>
      <c r="HXE81" s="1271"/>
      <c r="HXF81" s="1271"/>
      <c r="HXG81" s="1271"/>
      <c r="HXH81" s="1271"/>
      <c r="HXI81" s="1271"/>
      <c r="HXJ81" s="1271"/>
      <c r="HXK81" s="1271"/>
      <c r="HXL81" s="1271"/>
      <c r="HXM81" s="1271"/>
      <c r="HXN81" s="1271"/>
      <c r="HXO81" s="1271"/>
      <c r="HXP81" s="1271"/>
      <c r="HXQ81" s="1271"/>
      <c r="HXR81" s="1271"/>
      <c r="HXS81" s="1271"/>
      <c r="HXT81" s="1271"/>
      <c r="HXU81" s="1271"/>
      <c r="HXV81" s="1271"/>
      <c r="HXW81" s="1271"/>
      <c r="HXX81" s="1271"/>
      <c r="HXY81" s="1271"/>
      <c r="HXZ81" s="1271"/>
      <c r="HYA81" s="1271"/>
      <c r="HYB81" s="1271"/>
      <c r="HYC81" s="1271"/>
      <c r="HYD81" s="1271"/>
      <c r="HYE81" s="1271"/>
      <c r="HYF81" s="1271"/>
      <c r="HYG81" s="1271"/>
      <c r="HYH81" s="1271"/>
      <c r="HYI81" s="1271"/>
      <c r="HYJ81" s="1271"/>
      <c r="HYK81" s="1271"/>
      <c r="HYL81" s="1271"/>
      <c r="HYM81" s="1271"/>
      <c r="HYN81" s="1271"/>
      <c r="HYO81" s="1271"/>
      <c r="HYP81" s="1271"/>
      <c r="HYQ81" s="1271"/>
      <c r="HYR81" s="1271"/>
      <c r="HYS81" s="1271"/>
      <c r="HYT81" s="1271"/>
      <c r="HYU81" s="1271"/>
      <c r="HYV81" s="1271"/>
      <c r="HYW81" s="1271"/>
      <c r="HYX81" s="1271"/>
      <c r="HYY81" s="1271"/>
      <c r="HYZ81" s="1271"/>
      <c r="HZA81" s="1271"/>
      <c r="HZB81" s="1271"/>
      <c r="HZC81" s="1271"/>
      <c r="HZD81" s="1271"/>
      <c r="HZE81" s="1271"/>
      <c r="HZF81" s="1271"/>
      <c r="HZG81" s="1271"/>
      <c r="HZH81" s="1271"/>
      <c r="HZI81" s="1271"/>
      <c r="HZJ81" s="1271"/>
      <c r="HZK81" s="1271"/>
      <c r="HZL81" s="1271"/>
      <c r="HZM81" s="1271"/>
      <c r="HZN81" s="1271"/>
      <c r="HZO81" s="1271"/>
      <c r="HZP81" s="1271"/>
      <c r="HZQ81" s="1271"/>
      <c r="HZR81" s="1271"/>
      <c r="HZS81" s="1271"/>
      <c r="HZT81" s="1271"/>
      <c r="HZU81" s="1271"/>
      <c r="HZV81" s="1271"/>
      <c r="HZW81" s="1271"/>
      <c r="HZX81" s="1271"/>
      <c r="HZY81" s="1271"/>
      <c r="HZZ81" s="1271"/>
      <c r="IAA81" s="1271"/>
      <c r="IAB81" s="1271"/>
      <c r="IAC81" s="1271"/>
      <c r="IAD81" s="1271"/>
      <c r="IAE81" s="1271"/>
      <c r="IAF81" s="1271"/>
      <c r="IAG81" s="1271"/>
      <c r="IAH81" s="1271"/>
      <c r="IAI81" s="1271"/>
      <c r="IAJ81" s="1271"/>
      <c r="IAK81" s="1271"/>
      <c r="IAL81" s="1271"/>
      <c r="IAM81" s="1271"/>
      <c r="IAN81" s="1271"/>
      <c r="IAO81" s="1271"/>
      <c r="IAP81" s="1271"/>
      <c r="IAQ81" s="1271"/>
      <c r="IAR81" s="1271"/>
      <c r="IAS81" s="1271"/>
      <c r="IAT81" s="1271"/>
      <c r="IAU81" s="1271"/>
      <c r="IAV81" s="1271"/>
      <c r="IAW81" s="1271"/>
      <c r="IAX81" s="1271"/>
      <c r="IAY81" s="1271"/>
      <c r="IAZ81" s="1271"/>
      <c r="IBA81" s="1271"/>
      <c r="IBB81" s="1271"/>
      <c r="IBC81" s="1271"/>
      <c r="IBD81" s="1271"/>
      <c r="IBE81" s="1271"/>
      <c r="IBF81" s="1271"/>
      <c r="IBG81" s="1271"/>
      <c r="IBH81" s="1271"/>
      <c r="IBI81" s="1271"/>
      <c r="IBJ81" s="1271"/>
      <c r="IBK81" s="1271"/>
      <c r="IBL81" s="1271"/>
      <c r="IBM81" s="1271"/>
      <c r="IBN81" s="1271"/>
      <c r="IBO81" s="1271"/>
      <c r="IBP81" s="1271"/>
      <c r="IBQ81" s="1271"/>
      <c r="IBR81" s="1271"/>
      <c r="IBS81" s="1271"/>
      <c r="IBT81" s="1271"/>
      <c r="IBU81" s="1271"/>
      <c r="IBV81" s="1271"/>
      <c r="IBW81" s="1271"/>
      <c r="IBX81" s="1271"/>
      <c r="IBY81" s="1271"/>
      <c r="IBZ81" s="1271"/>
      <c r="ICA81" s="1271"/>
      <c r="ICB81" s="1271"/>
      <c r="ICC81" s="1271"/>
      <c r="ICD81" s="1271"/>
      <c r="ICE81" s="1271"/>
      <c r="ICF81" s="1271"/>
      <c r="ICG81" s="1271"/>
      <c r="ICH81" s="1271"/>
      <c r="ICI81" s="1271"/>
      <c r="ICJ81" s="1271"/>
      <c r="ICK81" s="1271"/>
      <c r="ICL81" s="1271"/>
      <c r="ICM81" s="1271"/>
      <c r="ICN81" s="1271"/>
      <c r="ICO81" s="1271"/>
      <c r="ICP81" s="1271"/>
      <c r="ICQ81" s="1271"/>
      <c r="ICR81" s="1271"/>
      <c r="ICS81" s="1271"/>
      <c r="ICT81" s="1271"/>
      <c r="ICU81" s="1271"/>
      <c r="ICV81" s="1271"/>
      <c r="ICW81" s="1271"/>
      <c r="ICX81" s="1271"/>
      <c r="ICY81" s="1271"/>
      <c r="ICZ81" s="1271"/>
      <c r="IDA81" s="1271"/>
      <c r="IDB81" s="1271"/>
      <c r="IDC81" s="1271"/>
      <c r="IDD81" s="1271"/>
      <c r="IDE81" s="1271"/>
      <c r="IDF81" s="1271"/>
      <c r="IDG81" s="1271"/>
      <c r="IDH81" s="1271"/>
      <c r="IDI81" s="1271"/>
      <c r="IDJ81" s="1271"/>
      <c r="IDK81" s="1271"/>
      <c r="IDL81" s="1271"/>
      <c r="IDM81" s="1271"/>
      <c r="IDN81" s="1271"/>
      <c r="IDO81" s="1271"/>
      <c r="IDP81" s="1271"/>
      <c r="IDQ81" s="1271"/>
      <c r="IDR81" s="1271"/>
      <c r="IDS81" s="1271"/>
      <c r="IDT81" s="1271"/>
      <c r="IDU81" s="1271"/>
      <c r="IDV81" s="1271"/>
      <c r="IDW81" s="1271"/>
      <c r="IDX81" s="1271"/>
      <c r="IDY81" s="1271"/>
      <c r="IDZ81" s="1271"/>
      <c r="IEA81" s="1271"/>
      <c r="IEB81" s="1271"/>
      <c r="IEC81" s="1271"/>
      <c r="IED81" s="1271"/>
      <c r="IEE81" s="1271"/>
      <c r="IEF81" s="1271"/>
      <c r="IEG81" s="1271"/>
      <c r="IEH81" s="1271"/>
      <c r="IEI81" s="1271"/>
      <c r="IEJ81" s="1271"/>
      <c r="IEK81" s="1271"/>
      <c r="IEL81" s="1271"/>
      <c r="IEM81" s="1271"/>
      <c r="IEN81" s="1271"/>
      <c r="IEO81" s="1271"/>
      <c r="IEP81" s="1271"/>
      <c r="IEQ81" s="1271"/>
      <c r="IER81" s="1271"/>
      <c r="IES81" s="1271"/>
      <c r="IET81" s="1271"/>
      <c r="IEU81" s="1271"/>
      <c r="IEV81" s="1271"/>
      <c r="IEW81" s="1271"/>
      <c r="IEX81" s="1271"/>
      <c r="IEY81" s="1271"/>
      <c r="IEZ81" s="1271"/>
      <c r="IFA81" s="1271"/>
      <c r="IFB81" s="1271"/>
      <c r="IFC81" s="1271"/>
      <c r="IFD81" s="1271"/>
      <c r="IFE81" s="1271"/>
      <c r="IFF81" s="1271"/>
      <c r="IFG81" s="1271"/>
      <c r="IFH81" s="1271"/>
      <c r="IFI81" s="1271"/>
      <c r="IFJ81" s="1271"/>
      <c r="IFK81" s="1271"/>
      <c r="IFL81" s="1271"/>
      <c r="IFM81" s="1271"/>
      <c r="IFN81" s="1271"/>
      <c r="IFO81" s="1271"/>
      <c r="IFP81" s="1271"/>
      <c r="IFQ81" s="1271"/>
      <c r="IFR81" s="1271"/>
      <c r="IFS81" s="1271"/>
      <c r="IFT81" s="1271"/>
      <c r="IFU81" s="1271"/>
      <c r="IFV81" s="1271"/>
      <c r="IFW81" s="1271"/>
      <c r="IFX81" s="1271"/>
      <c r="IFY81" s="1271"/>
      <c r="IFZ81" s="1271"/>
      <c r="IGA81" s="1271"/>
      <c r="IGB81" s="1271"/>
      <c r="IGC81" s="1271"/>
      <c r="IGD81" s="1271"/>
      <c r="IGE81" s="1271"/>
      <c r="IGF81" s="1271"/>
      <c r="IGG81" s="1271"/>
      <c r="IGH81" s="1271"/>
      <c r="IGI81" s="1271"/>
      <c r="IGJ81" s="1271"/>
      <c r="IGK81" s="1271"/>
      <c r="IGL81" s="1271"/>
      <c r="IGM81" s="1271"/>
      <c r="IGN81" s="1271"/>
      <c r="IGO81" s="1271"/>
      <c r="IGP81" s="1271"/>
      <c r="IGQ81" s="1271"/>
      <c r="IGR81" s="1271"/>
      <c r="IGS81" s="1271"/>
      <c r="IGT81" s="1271"/>
      <c r="IGU81" s="1271"/>
      <c r="IGV81" s="1271"/>
      <c r="IGW81" s="1271"/>
      <c r="IGX81" s="1271"/>
      <c r="IGY81" s="1271"/>
      <c r="IGZ81" s="1271"/>
      <c r="IHA81" s="1271"/>
      <c r="IHB81" s="1271"/>
      <c r="IHC81" s="1271"/>
      <c r="IHD81" s="1271"/>
      <c r="IHE81" s="1271"/>
      <c r="IHF81" s="1271"/>
      <c r="IHG81" s="1271"/>
      <c r="IHH81" s="1271"/>
      <c r="IHI81" s="1271"/>
      <c r="IHJ81" s="1271"/>
      <c r="IHK81" s="1271"/>
      <c r="IHL81" s="1271"/>
      <c r="IHM81" s="1271"/>
      <c r="IHN81" s="1271"/>
      <c r="IHO81" s="1271"/>
      <c r="IHP81" s="1271"/>
      <c r="IHQ81" s="1271"/>
      <c r="IHR81" s="1271"/>
      <c r="IHS81" s="1271"/>
      <c r="IHT81" s="1271"/>
      <c r="IHU81" s="1271"/>
      <c r="IHV81" s="1271"/>
      <c r="IHW81" s="1271"/>
      <c r="IHX81" s="1271"/>
      <c r="IHY81" s="1271"/>
      <c r="IHZ81" s="1271"/>
      <c r="IIA81" s="1271"/>
      <c r="IIB81" s="1271"/>
      <c r="IIC81" s="1271"/>
      <c r="IID81" s="1271"/>
      <c r="IIE81" s="1271"/>
      <c r="IIF81" s="1271"/>
      <c r="IIG81" s="1271"/>
      <c r="IIH81" s="1271"/>
      <c r="III81" s="1271"/>
      <c r="IIJ81" s="1271"/>
      <c r="IIK81" s="1271"/>
      <c r="IIL81" s="1271"/>
      <c r="IIM81" s="1271"/>
      <c r="IIN81" s="1271"/>
      <c r="IIO81" s="1271"/>
      <c r="IIP81" s="1271"/>
      <c r="IIQ81" s="1271"/>
      <c r="IIR81" s="1271"/>
      <c r="IIS81" s="1271"/>
      <c r="IIT81" s="1271"/>
      <c r="IIU81" s="1271"/>
      <c r="IIV81" s="1271"/>
      <c r="IIW81" s="1271"/>
      <c r="IIX81" s="1271"/>
      <c r="IIY81" s="1271"/>
      <c r="IIZ81" s="1271"/>
      <c r="IJA81" s="1271"/>
      <c r="IJB81" s="1271"/>
      <c r="IJC81" s="1271"/>
      <c r="IJD81" s="1271"/>
      <c r="IJE81" s="1271"/>
      <c r="IJF81" s="1271"/>
      <c r="IJG81" s="1271"/>
      <c r="IJH81" s="1271"/>
      <c r="IJI81" s="1271"/>
      <c r="IJJ81" s="1271"/>
      <c r="IJK81" s="1271"/>
      <c r="IJL81" s="1271"/>
      <c r="IJM81" s="1271"/>
      <c r="IJN81" s="1271"/>
      <c r="IJO81" s="1271"/>
      <c r="IJP81" s="1271"/>
      <c r="IJQ81" s="1271"/>
      <c r="IJR81" s="1271"/>
      <c r="IJS81" s="1271"/>
      <c r="IJT81" s="1271"/>
      <c r="IJU81" s="1271"/>
      <c r="IJV81" s="1271"/>
      <c r="IJW81" s="1271"/>
      <c r="IJX81" s="1271"/>
      <c r="IJY81" s="1271"/>
      <c r="IJZ81" s="1271"/>
      <c r="IKA81" s="1271"/>
      <c r="IKB81" s="1271"/>
      <c r="IKC81" s="1271"/>
      <c r="IKD81" s="1271"/>
      <c r="IKE81" s="1271"/>
      <c r="IKF81" s="1271"/>
      <c r="IKG81" s="1271"/>
      <c r="IKH81" s="1271"/>
      <c r="IKI81" s="1271"/>
      <c r="IKJ81" s="1271"/>
      <c r="IKK81" s="1271"/>
      <c r="IKL81" s="1271"/>
      <c r="IKM81" s="1271"/>
      <c r="IKN81" s="1271"/>
      <c r="IKO81" s="1271"/>
      <c r="IKP81" s="1271"/>
      <c r="IKQ81" s="1271"/>
      <c r="IKR81" s="1271"/>
      <c r="IKS81" s="1271"/>
      <c r="IKT81" s="1271"/>
      <c r="IKU81" s="1271"/>
      <c r="IKV81" s="1271"/>
      <c r="IKW81" s="1271"/>
      <c r="IKX81" s="1271"/>
      <c r="IKY81" s="1271"/>
      <c r="IKZ81" s="1271"/>
      <c r="ILA81" s="1271"/>
      <c r="ILB81" s="1271"/>
      <c r="ILC81" s="1271"/>
      <c r="ILD81" s="1271"/>
      <c r="ILE81" s="1271"/>
      <c r="ILF81" s="1271"/>
      <c r="ILG81" s="1271"/>
      <c r="ILH81" s="1271"/>
      <c r="ILI81" s="1271"/>
      <c r="ILJ81" s="1271"/>
      <c r="ILK81" s="1271"/>
      <c r="ILL81" s="1271"/>
      <c r="ILM81" s="1271"/>
      <c r="ILN81" s="1271"/>
      <c r="ILO81" s="1271"/>
      <c r="ILP81" s="1271"/>
      <c r="ILQ81" s="1271"/>
      <c r="ILR81" s="1271"/>
      <c r="ILS81" s="1271"/>
      <c r="ILT81" s="1271"/>
      <c r="ILU81" s="1271"/>
      <c r="ILV81" s="1271"/>
      <c r="ILW81" s="1271"/>
      <c r="ILX81" s="1271"/>
      <c r="ILY81" s="1271"/>
      <c r="ILZ81" s="1271"/>
      <c r="IMA81" s="1271"/>
      <c r="IMB81" s="1271"/>
      <c r="IMC81" s="1271"/>
      <c r="IMD81" s="1271"/>
      <c r="IME81" s="1271"/>
      <c r="IMF81" s="1271"/>
      <c r="IMG81" s="1271"/>
      <c r="IMH81" s="1271"/>
      <c r="IMI81" s="1271"/>
      <c r="IMJ81" s="1271"/>
      <c r="IMK81" s="1271"/>
      <c r="IML81" s="1271"/>
      <c r="IMM81" s="1271"/>
      <c r="IMN81" s="1271"/>
      <c r="IMO81" s="1271"/>
      <c r="IMP81" s="1271"/>
      <c r="IMQ81" s="1271"/>
      <c r="IMR81" s="1271"/>
      <c r="IMS81" s="1271"/>
      <c r="IMT81" s="1271"/>
      <c r="IMU81" s="1271"/>
      <c r="IMV81" s="1271"/>
      <c r="IMW81" s="1271"/>
      <c r="IMX81" s="1271"/>
      <c r="IMY81" s="1271"/>
      <c r="IMZ81" s="1271"/>
      <c r="INA81" s="1271"/>
      <c r="INB81" s="1271"/>
      <c r="INC81" s="1271"/>
      <c r="IND81" s="1271"/>
      <c r="INE81" s="1271"/>
      <c r="INF81" s="1271"/>
      <c r="ING81" s="1271"/>
      <c r="INH81" s="1271"/>
      <c r="INI81" s="1271"/>
      <c r="INJ81" s="1271"/>
      <c r="INK81" s="1271"/>
      <c r="INL81" s="1271"/>
      <c r="INM81" s="1271"/>
      <c r="INN81" s="1271"/>
      <c r="INO81" s="1271"/>
      <c r="INP81" s="1271"/>
      <c r="INQ81" s="1271"/>
      <c r="INR81" s="1271"/>
      <c r="INS81" s="1271"/>
      <c r="INT81" s="1271"/>
      <c r="INU81" s="1271"/>
      <c r="INV81" s="1271"/>
      <c r="INW81" s="1271"/>
      <c r="INX81" s="1271"/>
      <c r="INY81" s="1271"/>
      <c r="INZ81" s="1271"/>
      <c r="IOA81" s="1271"/>
      <c r="IOB81" s="1271"/>
      <c r="IOC81" s="1271"/>
      <c r="IOD81" s="1271"/>
      <c r="IOE81" s="1271"/>
      <c r="IOF81" s="1271"/>
      <c r="IOG81" s="1271"/>
      <c r="IOH81" s="1271"/>
      <c r="IOI81" s="1271"/>
      <c r="IOJ81" s="1271"/>
      <c r="IOK81" s="1271"/>
      <c r="IOL81" s="1271"/>
      <c r="IOM81" s="1271"/>
      <c r="ION81" s="1271"/>
      <c r="IOO81" s="1271"/>
      <c r="IOP81" s="1271"/>
      <c r="IOQ81" s="1271"/>
      <c r="IOR81" s="1271"/>
      <c r="IOS81" s="1271"/>
      <c r="IOT81" s="1271"/>
      <c r="IOU81" s="1271"/>
      <c r="IOV81" s="1271"/>
      <c r="IOW81" s="1271"/>
      <c r="IOX81" s="1271"/>
      <c r="IOY81" s="1271"/>
      <c r="IOZ81" s="1271"/>
      <c r="IPA81" s="1271"/>
      <c r="IPB81" s="1271"/>
      <c r="IPC81" s="1271"/>
      <c r="IPD81" s="1271"/>
      <c r="IPE81" s="1271"/>
      <c r="IPF81" s="1271"/>
      <c r="IPG81" s="1271"/>
      <c r="IPH81" s="1271"/>
      <c r="IPI81" s="1271"/>
      <c r="IPJ81" s="1271"/>
      <c r="IPK81" s="1271"/>
      <c r="IPL81" s="1271"/>
      <c r="IPM81" s="1271"/>
      <c r="IPN81" s="1271"/>
      <c r="IPO81" s="1271"/>
      <c r="IPP81" s="1271"/>
      <c r="IPQ81" s="1271"/>
      <c r="IPR81" s="1271"/>
      <c r="IPS81" s="1271"/>
      <c r="IPT81" s="1271"/>
      <c r="IPU81" s="1271"/>
      <c r="IPV81" s="1271"/>
      <c r="IPW81" s="1271"/>
      <c r="IPX81" s="1271"/>
      <c r="IPY81" s="1271"/>
      <c r="IPZ81" s="1271"/>
      <c r="IQA81" s="1271"/>
      <c r="IQB81" s="1271"/>
      <c r="IQC81" s="1271"/>
      <c r="IQD81" s="1271"/>
      <c r="IQE81" s="1271"/>
      <c r="IQF81" s="1271"/>
      <c r="IQG81" s="1271"/>
      <c r="IQH81" s="1271"/>
      <c r="IQI81" s="1271"/>
      <c r="IQJ81" s="1271"/>
      <c r="IQK81" s="1271"/>
      <c r="IQL81" s="1271"/>
      <c r="IQM81" s="1271"/>
      <c r="IQN81" s="1271"/>
      <c r="IQO81" s="1271"/>
      <c r="IQP81" s="1271"/>
      <c r="IQQ81" s="1271"/>
      <c r="IQR81" s="1271"/>
      <c r="IQS81" s="1271"/>
      <c r="IQT81" s="1271"/>
      <c r="IQU81" s="1271"/>
      <c r="IQV81" s="1271"/>
      <c r="IQW81" s="1271"/>
      <c r="IQX81" s="1271"/>
      <c r="IQY81" s="1271"/>
      <c r="IQZ81" s="1271"/>
      <c r="IRA81" s="1271"/>
      <c r="IRB81" s="1271"/>
      <c r="IRC81" s="1271"/>
      <c r="IRD81" s="1271"/>
      <c r="IRE81" s="1271"/>
      <c r="IRF81" s="1271"/>
      <c r="IRG81" s="1271"/>
      <c r="IRH81" s="1271"/>
      <c r="IRI81" s="1271"/>
      <c r="IRJ81" s="1271"/>
      <c r="IRK81" s="1271"/>
      <c r="IRL81" s="1271"/>
      <c r="IRM81" s="1271"/>
      <c r="IRN81" s="1271"/>
      <c r="IRO81" s="1271"/>
      <c r="IRP81" s="1271"/>
      <c r="IRQ81" s="1271"/>
      <c r="IRR81" s="1271"/>
      <c r="IRS81" s="1271"/>
      <c r="IRT81" s="1271"/>
      <c r="IRU81" s="1271"/>
      <c r="IRV81" s="1271"/>
      <c r="IRW81" s="1271"/>
      <c r="IRX81" s="1271"/>
      <c r="IRY81" s="1271"/>
      <c r="IRZ81" s="1271"/>
      <c r="ISA81" s="1271"/>
      <c r="ISB81" s="1271"/>
      <c r="ISC81" s="1271"/>
      <c r="ISD81" s="1271"/>
      <c r="ISE81" s="1271"/>
      <c r="ISF81" s="1271"/>
      <c r="ISG81" s="1271"/>
      <c r="ISH81" s="1271"/>
      <c r="ISI81" s="1271"/>
      <c r="ISJ81" s="1271"/>
      <c r="ISK81" s="1271"/>
      <c r="ISL81" s="1271"/>
      <c r="ISM81" s="1271"/>
      <c r="ISN81" s="1271"/>
      <c r="ISO81" s="1271"/>
      <c r="ISP81" s="1271"/>
      <c r="ISQ81" s="1271"/>
      <c r="ISR81" s="1271"/>
      <c r="ISS81" s="1271"/>
      <c r="IST81" s="1271"/>
      <c r="ISU81" s="1271"/>
      <c r="ISV81" s="1271"/>
      <c r="ISW81" s="1271"/>
      <c r="ISX81" s="1271"/>
      <c r="ISY81" s="1271"/>
      <c r="ISZ81" s="1271"/>
      <c r="ITA81" s="1271"/>
      <c r="ITB81" s="1271"/>
      <c r="ITC81" s="1271"/>
      <c r="ITD81" s="1271"/>
      <c r="ITE81" s="1271"/>
      <c r="ITF81" s="1271"/>
      <c r="ITG81" s="1271"/>
      <c r="ITH81" s="1271"/>
      <c r="ITI81" s="1271"/>
      <c r="ITJ81" s="1271"/>
      <c r="ITK81" s="1271"/>
      <c r="ITL81" s="1271"/>
      <c r="ITM81" s="1271"/>
      <c r="ITN81" s="1271"/>
      <c r="ITO81" s="1271"/>
      <c r="ITP81" s="1271"/>
      <c r="ITQ81" s="1271"/>
      <c r="ITR81" s="1271"/>
      <c r="ITS81" s="1271"/>
      <c r="ITT81" s="1271"/>
      <c r="ITU81" s="1271"/>
      <c r="ITV81" s="1271"/>
      <c r="ITW81" s="1271"/>
      <c r="ITX81" s="1271"/>
      <c r="ITY81" s="1271"/>
      <c r="ITZ81" s="1271"/>
      <c r="IUA81" s="1271"/>
      <c r="IUB81" s="1271"/>
      <c r="IUC81" s="1271"/>
      <c r="IUD81" s="1271"/>
      <c r="IUE81" s="1271"/>
      <c r="IUF81" s="1271"/>
      <c r="IUG81" s="1271"/>
      <c r="IUH81" s="1271"/>
      <c r="IUI81" s="1271"/>
      <c r="IUJ81" s="1271"/>
      <c r="IUK81" s="1271"/>
      <c r="IUL81" s="1271"/>
      <c r="IUM81" s="1271"/>
      <c r="IUN81" s="1271"/>
      <c r="IUO81" s="1271"/>
      <c r="IUP81" s="1271"/>
      <c r="IUQ81" s="1271"/>
      <c r="IUR81" s="1271"/>
      <c r="IUS81" s="1271"/>
      <c r="IUT81" s="1271"/>
      <c r="IUU81" s="1271"/>
      <c r="IUV81" s="1271"/>
      <c r="IUW81" s="1271"/>
      <c r="IUX81" s="1271"/>
      <c r="IUY81" s="1271"/>
      <c r="IUZ81" s="1271"/>
      <c r="IVA81" s="1271"/>
      <c r="IVB81" s="1271"/>
      <c r="IVC81" s="1271"/>
      <c r="IVD81" s="1271"/>
      <c r="IVE81" s="1271"/>
      <c r="IVF81" s="1271"/>
      <c r="IVG81" s="1271"/>
      <c r="IVH81" s="1271"/>
      <c r="IVI81" s="1271"/>
      <c r="IVJ81" s="1271"/>
      <c r="IVK81" s="1271"/>
      <c r="IVL81" s="1271"/>
      <c r="IVM81" s="1271"/>
      <c r="IVN81" s="1271"/>
      <c r="IVO81" s="1271"/>
      <c r="IVP81" s="1271"/>
      <c r="IVQ81" s="1271"/>
      <c r="IVR81" s="1271"/>
      <c r="IVS81" s="1271"/>
      <c r="IVT81" s="1271"/>
      <c r="IVU81" s="1271"/>
      <c r="IVV81" s="1271"/>
      <c r="IVW81" s="1271"/>
      <c r="IVX81" s="1271"/>
      <c r="IVY81" s="1271"/>
      <c r="IVZ81" s="1271"/>
      <c r="IWA81" s="1271"/>
      <c r="IWB81" s="1271"/>
      <c r="IWC81" s="1271"/>
      <c r="IWD81" s="1271"/>
      <c r="IWE81" s="1271"/>
      <c r="IWF81" s="1271"/>
      <c r="IWG81" s="1271"/>
      <c r="IWH81" s="1271"/>
      <c r="IWI81" s="1271"/>
      <c r="IWJ81" s="1271"/>
      <c r="IWK81" s="1271"/>
      <c r="IWL81" s="1271"/>
      <c r="IWM81" s="1271"/>
      <c r="IWN81" s="1271"/>
      <c r="IWO81" s="1271"/>
      <c r="IWP81" s="1271"/>
      <c r="IWQ81" s="1271"/>
      <c r="IWR81" s="1271"/>
      <c r="IWS81" s="1271"/>
      <c r="IWT81" s="1271"/>
      <c r="IWU81" s="1271"/>
      <c r="IWV81" s="1271"/>
      <c r="IWW81" s="1271"/>
      <c r="IWX81" s="1271"/>
      <c r="IWY81" s="1271"/>
      <c r="IWZ81" s="1271"/>
      <c r="IXA81" s="1271"/>
      <c r="IXB81" s="1271"/>
      <c r="IXC81" s="1271"/>
      <c r="IXD81" s="1271"/>
      <c r="IXE81" s="1271"/>
      <c r="IXF81" s="1271"/>
      <c r="IXG81" s="1271"/>
      <c r="IXH81" s="1271"/>
      <c r="IXI81" s="1271"/>
      <c r="IXJ81" s="1271"/>
      <c r="IXK81" s="1271"/>
      <c r="IXL81" s="1271"/>
      <c r="IXM81" s="1271"/>
      <c r="IXN81" s="1271"/>
      <c r="IXO81" s="1271"/>
      <c r="IXP81" s="1271"/>
      <c r="IXQ81" s="1271"/>
      <c r="IXR81" s="1271"/>
      <c r="IXS81" s="1271"/>
      <c r="IXT81" s="1271"/>
      <c r="IXU81" s="1271"/>
      <c r="IXV81" s="1271"/>
      <c r="IXW81" s="1271"/>
      <c r="IXX81" s="1271"/>
      <c r="IXY81" s="1271"/>
      <c r="IXZ81" s="1271"/>
      <c r="IYA81" s="1271"/>
      <c r="IYB81" s="1271"/>
      <c r="IYC81" s="1271"/>
      <c r="IYD81" s="1271"/>
      <c r="IYE81" s="1271"/>
      <c r="IYF81" s="1271"/>
      <c r="IYG81" s="1271"/>
      <c r="IYH81" s="1271"/>
      <c r="IYI81" s="1271"/>
      <c r="IYJ81" s="1271"/>
      <c r="IYK81" s="1271"/>
      <c r="IYL81" s="1271"/>
      <c r="IYM81" s="1271"/>
      <c r="IYN81" s="1271"/>
      <c r="IYO81" s="1271"/>
      <c r="IYP81" s="1271"/>
      <c r="IYQ81" s="1271"/>
      <c r="IYR81" s="1271"/>
      <c r="IYS81" s="1271"/>
      <c r="IYT81" s="1271"/>
      <c r="IYU81" s="1271"/>
      <c r="IYV81" s="1271"/>
      <c r="IYW81" s="1271"/>
      <c r="IYX81" s="1271"/>
      <c r="IYY81" s="1271"/>
      <c r="IYZ81" s="1271"/>
      <c r="IZA81" s="1271"/>
      <c r="IZB81" s="1271"/>
      <c r="IZC81" s="1271"/>
      <c r="IZD81" s="1271"/>
      <c r="IZE81" s="1271"/>
      <c r="IZF81" s="1271"/>
      <c r="IZG81" s="1271"/>
      <c r="IZH81" s="1271"/>
      <c r="IZI81" s="1271"/>
      <c r="IZJ81" s="1271"/>
      <c r="IZK81" s="1271"/>
      <c r="IZL81" s="1271"/>
      <c r="IZM81" s="1271"/>
      <c r="IZN81" s="1271"/>
      <c r="IZO81" s="1271"/>
      <c r="IZP81" s="1271"/>
      <c r="IZQ81" s="1271"/>
      <c r="IZR81" s="1271"/>
      <c r="IZS81" s="1271"/>
      <c r="IZT81" s="1271"/>
      <c r="IZU81" s="1271"/>
      <c r="IZV81" s="1271"/>
      <c r="IZW81" s="1271"/>
      <c r="IZX81" s="1271"/>
      <c r="IZY81" s="1271"/>
      <c r="IZZ81" s="1271"/>
      <c r="JAA81" s="1271"/>
      <c r="JAB81" s="1271"/>
      <c r="JAC81" s="1271"/>
      <c r="JAD81" s="1271"/>
      <c r="JAE81" s="1271"/>
      <c r="JAF81" s="1271"/>
      <c r="JAG81" s="1271"/>
      <c r="JAH81" s="1271"/>
      <c r="JAI81" s="1271"/>
      <c r="JAJ81" s="1271"/>
      <c r="JAK81" s="1271"/>
      <c r="JAL81" s="1271"/>
      <c r="JAM81" s="1271"/>
      <c r="JAN81" s="1271"/>
      <c r="JAO81" s="1271"/>
      <c r="JAP81" s="1271"/>
      <c r="JAQ81" s="1271"/>
      <c r="JAR81" s="1271"/>
      <c r="JAS81" s="1271"/>
      <c r="JAT81" s="1271"/>
      <c r="JAU81" s="1271"/>
      <c r="JAV81" s="1271"/>
      <c r="JAW81" s="1271"/>
      <c r="JAX81" s="1271"/>
      <c r="JAY81" s="1271"/>
      <c r="JAZ81" s="1271"/>
      <c r="JBA81" s="1271"/>
      <c r="JBB81" s="1271"/>
      <c r="JBC81" s="1271"/>
      <c r="JBD81" s="1271"/>
      <c r="JBE81" s="1271"/>
      <c r="JBF81" s="1271"/>
      <c r="JBG81" s="1271"/>
      <c r="JBH81" s="1271"/>
      <c r="JBI81" s="1271"/>
      <c r="JBJ81" s="1271"/>
      <c r="JBK81" s="1271"/>
      <c r="JBL81" s="1271"/>
      <c r="JBM81" s="1271"/>
      <c r="JBN81" s="1271"/>
      <c r="JBO81" s="1271"/>
      <c r="JBP81" s="1271"/>
      <c r="JBQ81" s="1271"/>
      <c r="JBR81" s="1271"/>
      <c r="JBS81" s="1271"/>
      <c r="JBT81" s="1271"/>
      <c r="JBU81" s="1271"/>
      <c r="JBV81" s="1271"/>
      <c r="JBW81" s="1271"/>
      <c r="JBX81" s="1271"/>
      <c r="JBY81" s="1271"/>
      <c r="JBZ81" s="1271"/>
      <c r="JCA81" s="1271"/>
      <c r="JCB81" s="1271"/>
      <c r="JCC81" s="1271"/>
      <c r="JCD81" s="1271"/>
      <c r="JCE81" s="1271"/>
      <c r="JCF81" s="1271"/>
      <c r="JCG81" s="1271"/>
      <c r="JCH81" s="1271"/>
      <c r="JCI81" s="1271"/>
      <c r="JCJ81" s="1271"/>
      <c r="JCK81" s="1271"/>
      <c r="JCL81" s="1271"/>
      <c r="JCM81" s="1271"/>
      <c r="JCN81" s="1271"/>
      <c r="JCO81" s="1271"/>
      <c r="JCP81" s="1271"/>
      <c r="JCQ81" s="1271"/>
      <c r="JCR81" s="1271"/>
      <c r="JCS81" s="1271"/>
      <c r="JCT81" s="1271"/>
      <c r="JCU81" s="1271"/>
      <c r="JCV81" s="1271"/>
      <c r="JCW81" s="1271"/>
      <c r="JCX81" s="1271"/>
      <c r="JCY81" s="1271"/>
      <c r="JCZ81" s="1271"/>
      <c r="JDA81" s="1271"/>
      <c r="JDB81" s="1271"/>
      <c r="JDC81" s="1271"/>
      <c r="JDD81" s="1271"/>
      <c r="JDE81" s="1271"/>
      <c r="JDF81" s="1271"/>
      <c r="JDG81" s="1271"/>
      <c r="JDH81" s="1271"/>
      <c r="JDI81" s="1271"/>
      <c r="JDJ81" s="1271"/>
      <c r="JDK81" s="1271"/>
      <c r="JDL81" s="1271"/>
      <c r="JDM81" s="1271"/>
      <c r="JDN81" s="1271"/>
      <c r="JDO81" s="1271"/>
      <c r="JDP81" s="1271"/>
      <c r="JDQ81" s="1271"/>
      <c r="JDR81" s="1271"/>
      <c r="JDS81" s="1271"/>
      <c r="JDT81" s="1271"/>
      <c r="JDU81" s="1271"/>
      <c r="JDV81" s="1271"/>
      <c r="JDW81" s="1271"/>
      <c r="JDX81" s="1271"/>
      <c r="JDY81" s="1271"/>
      <c r="JDZ81" s="1271"/>
      <c r="JEA81" s="1271"/>
      <c r="JEB81" s="1271"/>
      <c r="JEC81" s="1271"/>
      <c r="JED81" s="1271"/>
      <c r="JEE81" s="1271"/>
      <c r="JEF81" s="1271"/>
      <c r="JEG81" s="1271"/>
      <c r="JEH81" s="1271"/>
      <c r="JEI81" s="1271"/>
      <c r="JEJ81" s="1271"/>
      <c r="JEK81" s="1271"/>
      <c r="JEL81" s="1271"/>
      <c r="JEM81" s="1271"/>
      <c r="JEN81" s="1271"/>
      <c r="JEO81" s="1271"/>
      <c r="JEP81" s="1271"/>
      <c r="JEQ81" s="1271"/>
      <c r="JER81" s="1271"/>
      <c r="JES81" s="1271"/>
      <c r="JET81" s="1271"/>
      <c r="JEU81" s="1271"/>
      <c r="JEV81" s="1271"/>
      <c r="JEW81" s="1271"/>
      <c r="JEX81" s="1271"/>
      <c r="JEY81" s="1271"/>
      <c r="JEZ81" s="1271"/>
      <c r="JFA81" s="1271"/>
      <c r="JFB81" s="1271"/>
      <c r="JFC81" s="1271"/>
      <c r="JFD81" s="1271"/>
      <c r="JFE81" s="1271"/>
      <c r="JFF81" s="1271"/>
      <c r="JFG81" s="1271"/>
      <c r="JFH81" s="1271"/>
      <c r="JFI81" s="1271"/>
      <c r="JFJ81" s="1271"/>
      <c r="JFK81" s="1271"/>
      <c r="JFL81" s="1271"/>
      <c r="JFM81" s="1271"/>
      <c r="JFN81" s="1271"/>
      <c r="JFO81" s="1271"/>
      <c r="JFP81" s="1271"/>
      <c r="JFQ81" s="1271"/>
      <c r="JFR81" s="1271"/>
      <c r="JFS81" s="1271"/>
      <c r="JFT81" s="1271"/>
      <c r="JFU81" s="1271"/>
      <c r="JFV81" s="1271"/>
      <c r="JFW81" s="1271"/>
      <c r="JFX81" s="1271"/>
      <c r="JFY81" s="1271"/>
      <c r="JFZ81" s="1271"/>
      <c r="JGA81" s="1271"/>
      <c r="JGB81" s="1271"/>
      <c r="JGC81" s="1271"/>
      <c r="JGD81" s="1271"/>
      <c r="JGE81" s="1271"/>
      <c r="JGF81" s="1271"/>
      <c r="JGG81" s="1271"/>
      <c r="JGH81" s="1271"/>
      <c r="JGI81" s="1271"/>
      <c r="JGJ81" s="1271"/>
      <c r="JGK81" s="1271"/>
      <c r="JGL81" s="1271"/>
      <c r="JGM81" s="1271"/>
      <c r="JGN81" s="1271"/>
      <c r="JGO81" s="1271"/>
      <c r="JGP81" s="1271"/>
      <c r="JGQ81" s="1271"/>
      <c r="JGR81" s="1271"/>
      <c r="JGS81" s="1271"/>
      <c r="JGT81" s="1271"/>
      <c r="JGU81" s="1271"/>
      <c r="JGV81" s="1271"/>
      <c r="JGW81" s="1271"/>
      <c r="JGX81" s="1271"/>
      <c r="JGY81" s="1271"/>
      <c r="JGZ81" s="1271"/>
      <c r="JHA81" s="1271"/>
      <c r="JHB81" s="1271"/>
      <c r="JHC81" s="1271"/>
      <c r="JHD81" s="1271"/>
      <c r="JHE81" s="1271"/>
      <c r="JHF81" s="1271"/>
      <c r="JHG81" s="1271"/>
      <c r="JHH81" s="1271"/>
      <c r="JHI81" s="1271"/>
      <c r="JHJ81" s="1271"/>
      <c r="JHK81" s="1271"/>
      <c r="JHL81" s="1271"/>
      <c r="JHM81" s="1271"/>
      <c r="JHN81" s="1271"/>
      <c r="JHO81" s="1271"/>
      <c r="JHP81" s="1271"/>
      <c r="JHQ81" s="1271"/>
      <c r="JHR81" s="1271"/>
      <c r="JHS81" s="1271"/>
      <c r="JHT81" s="1271"/>
      <c r="JHU81" s="1271"/>
      <c r="JHV81" s="1271"/>
      <c r="JHW81" s="1271"/>
      <c r="JHX81" s="1271"/>
      <c r="JHY81" s="1271"/>
      <c r="JHZ81" s="1271"/>
      <c r="JIA81" s="1271"/>
      <c r="JIB81" s="1271"/>
      <c r="JIC81" s="1271"/>
      <c r="JID81" s="1271"/>
      <c r="JIE81" s="1271"/>
      <c r="JIF81" s="1271"/>
      <c r="JIG81" s="1271"/>
      <c r="JIH81" s="1271"/>
      <c r="JII81" s="1271"/>
      <c r="JIJ81" s="1271"/>
      <c r="JIK81" s="1271"/>
      <c r="JIL81" s="1271"/>
      <c r="JIM81" s="1271"/>
      <c r="JIN81" s="1271"/>
      <c r="JIO81" s="1271"/>
      <c r="JIP81" s="1271"/>
      <c r="JIQ81" s="1271"/>
      <c r="JIR81" s="1271"/>
      <c r="JIS81" s="1271"/>
      <c r="JIT81" s="1271"/>
      <c r="JIU81" s="1271"/>
      <c r="JIV81" s="1271"/>
      <c r="JIW81" s="1271"/>
      <c r="JIX81" s="1271"/>
      <c r="JIY81" s="1271"/>
      <c r="JIZ81" s="1271"/>
      <c r="JJA81" s="1271"/>
      <c r="JJB81" s="1271"/>
      <c r="JJC81" s="1271"/>
      <c r="JJD81" s="1271"/>
      <c r="JJE81" s="1271"/>
      <c r="JJF81" s="1271"/>
      <c r="JJG81" s="1271"/>
      <c r="JJH81" s="1271"/>
      <c r="JJI81" s="1271"/>
      <c r="JJJ81" s="1271"/>
      <c r="JJK81" s="1271"/>
      <c r="JJL81" s="1271"/>
      <c r="JJM81" s="1271"/>
      <c r="JJN81" s="1271"/>
      <c r="JJO81" s="1271"/>
      <c r="JJP81" s="1271"/>
      <c r="JJQ81" s="1271"/>
      <c r="JJR81" s="1271"/>
      <c r="JJS81" s="1271"/>
      <c r="JJT81" s="1271"/>
      <c r="JJU81" s="1271"/>
      <c r="JJV81" s="1271"/>
      <c r="JJW81" s="1271"/>
      <c r="JJX81" s="1271"/>
      <c r="JJY81" s="1271"/>
      <c r="JJZ81" s="1271"/>
      <c r="JKA81" s="1271"/>
      <c r="JKB81" s="1271"/>
      <c r="JKC81" s="1271"/>
      <c r="JKD81" s="1271"/>
      <c r="JKE81" s="1271"/>
      <c r="JKF81" s="1271"/>
      <c r="JKG81" s="1271"/>
      <c r="JKH81" s="1271"/>
      <c r="JKI81" s="1271"/>
      <c r="JKJ81" s="1271"/>
      <c r="JKK81" s="1271"/>
      <c r="JKL81" s="1271"/>
      <c r="JKM81" s="1271"/>
      <c r="JKN81" s="1271"/>
      <c r="JKO81" s="1271"/>
      <c r="JKP81" s="1271"/>
      <c r="JKQ81" s="1271"/>
      <c r="JKR81" s="1271"/>
      <c r="JKS81" s="1271"/>
      <c r="JKT81" s="1271"/>
      <c r="JKU81" s="1271"/>
      <c r="JKV81" s="1271"/>
      <c r="JKW81" s="1271"/>
      <c r="JKX81" s="1271"/>
      <c r="JKY81" s="1271"/>
      <c r="JKZ81" s="1271"/>
      <c r="JLA81" s="1271"/>
      <c r="JLB81" s="1271"/>
      <c r="JLC81" s="1271"/>
      <c r="JLD81" s="1271"/>
      <c r="JLE81" s="1271"/>
      <c r="JLF81" s="1271"/>
      <c r="JLG81" s="1271"/>
      <c r="JLH81" s="1271"/>
      <c r="JLI81" s="1271"/>
      <c r="JLJ81" s="1271"/>
      <c r="JLK81" s="1271"/>
      <c r="JLL81" s="1271"/>
      <c r="JLM81" s="1271"/>
      <c r="JLN81" s="1271"/>
      <c r="JLO81" s="1271"/>
      <c r="JLP81" s="1271"/>
      <c r="JLQ81" s="1271"/>
      <c r="JLR81" s="1271"/>
      <c r="JLS81" s="1271"/>
      <c r="JLT81" s="1271"/>
      <c r="JLU81" s="1271"/>
      <c r="JLV81" s="1271"/>
      <c r="JLW81" s="1271"/>
      <c r="JLX81" s="1271"/>
      <c r="JLY81" s="1271"/>
      <c r="JLZ81" s="1271"/>
      <c r="JMA81" s="1271"/>
      <c r="JMB81" s="1271"/>
      <c r="JMC81" s="1271"/>
      <c r="JMD81" s="1271"/>
      <c r="JME81" s="1271"/>
      <c r="JMF81" s="1271"/>
      <c r="JMG81" s="1271"/>
      <c r="JMH81" s="1271"/>
      <c r="JMI81" s="1271"/>
      <c r="JMJ81" s="1271"/>
      <c r="JMK81" s="1271"/>
      <c r="JML81" s="1271"/>
      <c r="JMM81" s="1271"/>
      <c r="JMN81" s="1271"/>
      <c r="JMO81" s="1271"/>
      <c r="JMP81" s="1271"/>
      <c r="JMQ81" s="1271"/>
      <c r="JMR81" s="1271"/>
      <c r="JMS81" s="1271"/>
      <c r="JMT81" s="1271"/>
      <c r="JMU81" s="1271"/>
      <c r="JMV81" s="1271"/>
      <c r="JMW81" s="1271"/>
      <c r="JMX81" s="1271"/>
      <c r="JMY81" s="1271"/>
      <c r="JMZ81" s="1271"/>
      <c r="JNA81" s="1271"/>
      <c r="JNB81" s="1271"/>
      <c r="JNC81" s="1271"/>
      <c r="JND81" s="1271"/>
      <c r="JNE81" s="1271"/>
      <c r="JNF81" s="1271"/>
      <c r="JNG81" s="1271"/>
      <c r="JNH81" s="1271"/>
      <c r="JNI81" s="1271"/>
      <c r="JNJ81" s="1271"/>
      <c r="JNK81" s="1271"/>
      <c r="JNL81" s="1271"/>
      <c r="JNM81" s="1271"/>
      <c r="JNN81" s="1271"/>
      <c r="JNO81" s="1271"/>
      <c r="JNP81" s="1271"/>
      <c r="JNQ81" s="1271"/>
      <c r="JNR81" s="1271"/>
      <c r="JNS81" s="1271"/>
      <c r="JNT81" s="1271"/>
      <c r="JNU81" s="1271"/>
      <c r="JNV81" s="1271"/>
      <c r="JNW81" s="1271"/>
      <c r="JNX81" s="1271"/>
      <c r="JNY81" s="1271"/>
      <c r="JNZ81" s="1271"/>
      <c r="JOA81" s="1271"/>
      <c r="JOB81" s="1271"/>
      <c r="JOC81" s="1271"/>
      <c r="JOD81" s="1271"/>
      <c r="JOE81" s="1271"/>
      <c r="JOF81" s="1271"/>
      <c r="JOG81" s="1271"/>
      <c r="JOH81" s="1271"/>
      <c r="JOI81" s="1271"/>
      <c r="JOJ81" s="1271"/>
      <c r="JOK81" s="1271"/>
      <c r="JOL81" s="1271"/>
      <c r="JOM81" s="1271"/>
      <c r="JON81" s="1271"/>
      <c r="JOO81" s="1271"/>
      <c r="JOP81" s="1271"/>
      <c r="JOQ81" s="1271"/>
      <c r="JOR81" s="1271"/>
      <c r="JOS81" s="1271"/>
      <c r="JOT81" s="1271"/>
      <c r="JOU81" s="1271"/>
      <c r="JOV81" s="1271"/>
      <c r="JOW81" s="1271"/>
      <c r="JOX81" s="1271"/>
      <c r="JOY81" s="1271"/>
      <c r="JOZ81" s="1271"/>
      <c r="JPA81" s="1271"/>
      <c r="JPB81" s="1271"/>
      <c r="JPC81" s="1271"/>
      <c r="JPD81" s="1271"/>
      <c r="JPE81" s="1271"/>
      <c r="JPF81" s="1271"/>
      <c r="JPG81" s="1271"/>
      <c r="JPH81" s="1271"/>
      <c r="JPI81" s="1271"/>
      <c r="JPJ81" s="1271"/>
      <c r="JPK81" s="1271"/>
      <c r="JPL81" s="1271"/>
      <c r="JPM81" s="1271"/>
      <c r="JPN81" s="1271"/>
      <c r="JPO81" s="1271"/>
      <c r="JPP81" s="1271"/>
      <c r="JPQ81" s="1271"/>
      <c r="JPR81" s="1271"/>
      <c r="JPS81" s="1271"/>
      <c r="JPT81" s="1271"/>
      <c r="JPU81" s="1271"/>
      <c r="JPV81" s="1271"/>
      <c r="JPW81" s="1271"/>
      <c r="JPX81" s="1271"/>
      <c r="JPY81" s="1271"/>
      <c r="JPZ81" s="1271"/>
      <c r="JQA81" s="1271"/>
      <c r="JQB81" s="1271"/>
      <c r="JQC81" s="1271"/>
      <c r="JQD81" s="1271"/>
      <c r="JQE81" s="1271"/>
      <c r="JQF81" s="1271"/>
      <c r="JQG81" s="1271"/>
      <c r="JQH81" s="1271"/>
      <c r="JQI81" s="1271"/>
      <c r="JQJ81" s="1271"/>
      <c r="JQK81" s="1271"/>
      <c r="JQL81" s="1271"/>
      <c r="JQM81" s="1271"/>
      <c r="JQN81" s="1271"/>
      <c r="JQO81" s="1271"/>
      <c r="JQP81" s="1271"/>
      <c r="JQQ81" s="1271"/>
      <c r="JQR81" s="1271"/>
      <c r="JQS81" s="1271"/>
      <c r="JQT81" s="1271"/>
      <c r="JQU81" s="1271"/>
      <c r="JQV81" s="1271"/>
      <c r="JQW81" s="1271"/>
      <c r="JQX81" s="1271"/>
      <c r="JQY81" s="1271"/>
      <c r="JQZ81" s="1271"/>
      <c r="JRA81" s="1271"/>
      <c r="JRB81" s="1271"/>
      <c r="JRC81" s="1271"/>
      <c r="JRD81" s="1271"/>
      <c r="JRE81" s="1271"/>
      <c r="JRF81" s="1271"/>
      <c r="JRG81" s="1271"/>
      <c r="JRH81" s="1271"/>
      <c r="JRI81" s="1271"/>
      <c r="JRJ81" s="1271"/>
      <c r="JRK81" s="1271"/>
      <c r="JRL81" s="1271"/>
      <c r="JRM81" s="1271"/>
      <c r="JRN81" s="1271"/>
      <c r="JRO81" s="1271"/>
      <c r="JRP81" s="1271"/>
      <c r="JRQ81" s="1271"/>
      <c r="JRR81" s="1271"/>
      <c r="JRS81" s="1271"/>
      <c r="JRT81" s="1271"/>
      <c r="JRU81" s="1271"/>
      <c r="JRV81" s="1271"/>
      <c r="JRW81" s="1271"/>
      <c r="JRX81" s="1271"/>
      <c r="JRY81" s="1271"/>
      <c r="JRZ81" s="1271"/>
      <c r="JSA81" s="1271"/>
      <c r="JSB81" s="1271"/>
      <c r="JSC81" s="1271"/>
      <c r="JSD81" s="1271"/>
      <c r="JSE81" s="1271"/>
      <c r="JSF81" s="1271"/>
      <c r="JSG81" s="1271"/>
      <c r="JSH81" s="1271"/>
      <c r="JSI81" s="1271"/>
      <c r="JSJ81" s="1271"/>
      <c r="JSK81" s="1271"/>
      <c r="JSL81" s="1271"/>
      <c r="JSM81" s="1271"/>
      <c r="JSN81" s="1271"/>
      <c r="JSO81" s="1271"/>
      <c r="JSP81" s="1271"/>
      <c r="JSQ81" s="1271"/>
      <c r="JSR81" s="1271"/>
      <c r="JSS81" s="1271"/>
      <c r="JST81" s="1271"/>
      <c r="JSU81" s="1271"/>
      <c r="JSV81" s="1271"/>
      <c r="JSW81" s="1271"/>
      <c r="JSX81" s="1271"/>
      <c r="JSY81" s="1271"/>
      <c r="JSZ81" s="1271"/>
      <c r="JTA81" s="1271"/>
      <c r="JTB81" s="1271"/>
      <c r="JTC81" s="1271"/>
      <c r="JTD81" s="1271"/>
      <c r="JTE81" s="1271"/>
      <c r="JTF81" s="1271"/>
      <c r="JTG81" s="1271"/>
      <c r="JTH81" s="1271"/>
      <c r="JTI81" s="1271"/>
      <c r="JTJ81" s="1271"/>
      <c r="JTK81" s="1271"/>
      <c r="JTL81" s="1271"/>
      <c r="JTM81" s="1271"/>
      <c r="JTN81" s="1271"/>
      <c r="JTO81" s="1271"/>
      <c r="JTP81" s="1271"/>
      <c r="JTQ81" s="1271"/>
      <c r="JTR81" s="1271"/>
      <c r="JTS81" s="1271"/>
      <c r="JTT81" s="1271"/>
      <c r="JTU81" s="1271"/>
      <c r="JTV81" s="1271"/>
      <c r="JTW81" s="1271"/>
      <c r="JTX81" s="1271"/>
      <c r="JTY81" s="1271"/>
      <c r="JTZ81" s="1271"/>
      <c r="JUA81" s="1271"/>
      <c r="JUB81" s="1271"/>
      <c r="JUC81" s="1271"/>
      <c r="JUD81" s="1271"/>
      <c r="JUE81" s="1271"/>
      <c r="JUF81" s="1271"/>
      <c r="JUG81" s="1271"/>
      <c r="JUH81" s="1271"/>
      <c r="JUI81" s="1271"/>
      <c r="JUJ81" s="1271"/>
      <c r="JUK81" s="1271"/>
      <c r="JUL81" s="1271"/>
      <c r="JUM81" s="1271"/>
      <c r="JUN81" s="1271"/>
      <c r="JUO81" s="1271"/>
      <c r="JUP81" s="1271"/>
      <c r="JUQ81" s="1271"/>
      <c r="JUR81" s="1271"/>
      <c r="JUS81" s="1271"/>
      <c r="JUT81" s="1271"/>
      <c r="JUU81" s="1271"/>
      <c r="JUV81" s="1271"/>
      <c r="JUW81" s="1271"/>
      <c r="JUX81" s="1271"/>
      <c r="JUY81" s="1271"/>
      <c r="JUZ81" s="1271"/>
      <c r="JVA81" s="1271"/>
      <c r="JVB81" s="1271"/>
      <c r="JVC81" s="1271"/>
      <c r="JVD81" s="1271"/>
      <c r="JVE81" s="1271"/>
      <c r="JVF81" s="1271"/>
      <c r="JVG81" s="1271"/>
      <c r="JVH81" s="1271"/>
      <c r="JVI81" s="1271"/>
      <c r="JVJ81" s="1271"/>
      <c r="JVK81" s="1271"/>
      <c r="JVL81" s="1271"/>
      <c r="JVM81" s="1271"/>
      <c r="JVN81" s="1271"/>
      <c r="JVO81" s="1271"/>
      <c r="JVP81" s="1271"/>
      <c r="JVQ81" s="1271"/>
      <c r="JVR81" s="1271"/>
      <c r="JVS81" s="1271"/>
      <c r="JVT81" s="1271"/>
      <c r="JVU81" s="1271"/>
      <c r="JVV81" s="1271"/>
      <c r="JVW81" s="1271"/>
      <c r="JVX81" s="1271"/>
      <c r="JVY81" s="1271"/>
      <c r="JVZ81" s="1271"/>
      <c r="JWA81" s="1271"/>
      <c r="JWB81" s="1271"/>
      <c r="JWC81" s="1271"/>
      <c r="JWD81" s="1271"/>
      <c r="JWE81" s="1271"/>
      <c r="JWF81" s="1271"/>
      <c r="JWG81" s="1271"/>
      <c r="JWH81" s="1271"/>
      <c r="JWI81" s="1271"/>
      <c r="JWJ81" s="1271"/>
      <c r="JWK81" s="1271"/>
      <c r="JWL81" s="1271"/>
      <c r="JWM81" s="1271"/>
      <c r="JWN81" s="1271"/>
      <c r="JWO81" s="1271"/>
      <c r="JWP81" s="1271"/>
      <c r="JWQ81" s="1271"/>
      <c r="JWR81" s="1271"/>
      <c r="JWS81" s="1271"/>
      <c r="JWT81" s="1271"/>
      <c r="JWU81" s="1271"/>
      <c r="JWV81" s="1271"/>
      <c r="JWW81" s="1271"/>
      <c r="JWX81" s="1271"/>
      <c r="JWY81" s="1271"/>
      <c r="JWZ81" s="1271"/>
      <c r="JXA81" s="1271"/>
      <c r="JXB81" s="1271"/>
      <c r="JXC81" s="1271"/>
      <c r="JXD81" s="1271"/>
      <c r="JXE81" s="1271"/>
      <c r="JXF81" s="1271"/>
      <c r="JXG81" s="1271"/>
      <c r="JXH81" s="1271"/>
      <c r="JXI81" s="1271"/>
      <c r="JXJ81" s="1271"/>
      <c r="JXK81" s="1271"/>
      <c r="JXL81" s="1271"/>
      <c r="JXM81" s="1271"/>
      <c r="JXN81" s="1271"/>
      <c r="JXO81" s="1271"/>
      <c r="JXP81" s="1271"/>
      <c r="JXQ81" s="1271"/>
      <c r="JXR81" s="1271"/>
      <c r="JXS81" s="1271"/>
      <c r="JXT81" s="1271"/>
      <c r="JXU81" s="1271"/>
      <c r="JXV81" s="1271"/>
      <c r="JXW81" s="1271"/>
      <c r="JXX81" s="1271"/>
      <c r="JXY81" s="1271"/>
      <c r="JXZ81" s="1271"/>
      <c r="JYA81" s="1271"/>
      <c r="JYB81" s="1271"/>
      <c r="JYC81" s="1271"/>
      <c r="JYD81" s="1271"/>
      <c r="JYE81" s="1271"/>
      <c r="JYF81" s="1271"/>
      <c r="JYG81" s="1271"/>
      <c r="JYH81" s="1271"/>
      <c r="JYI81" s="1271"/>
      <c r="JYJ81" s="1271"/>
      <c r="JYK81" s="1271"/>
      <c r="JYL81" s="1271"/>
      <c r="JYM81" s="1271"/>
      <c r="JYN81" s="1271"/>
      <c r="JYO81" s="1271"/>
      <c r="JYP81" s="1271"/>
      <c r="JYQ81" s="1271"/>
      <c r="JYR81" s="1271"/>
      <c r="JYS81" s="1271"/>
      <c r="JYT81" s="1271"/>
      <c r="JYU81" s="1271"/>
      <c r="JYV81" s="1271"/>
      <c r="JYW81" s="1271"/>
      <c r="JYX81" s="1271"/>
      <c r="JYY81" s="1271"/>
      <c r="JYZ81" s="1271"/>
      <c r="JZA81" s="1271"/>
      <c r="JZB81" s="1271"/>
      <c r="JZC81" s="1271"/>
      <c r="JZD81" s="1271"/>
      <c r="JZE81" s="1271"/>
      <c r="JZF81" s="1271"/>
      <c r="JZG81" s="1271"/>
      <c r="JZH81" s="1271"/>
      <c r="JZI81" s="1271"/>
      <c r="JZJ81" s="1271"/>
      <c r="JZK81" s="1271"/>
      <c r="JZL81" s="1271"/>
      <c r="JZM81" s="1271"/>
      <c r="JZN81" s="1271"/>
      <c r="JZO81" s="1271"/>
      <c r="JZP81" s="1271"/>
      <c r="JZQ81" s="1271"/>
      <c r="JZR81" s="1271"/>
      <c r="JZS81" s="1271"/>
      <c r="JZT81" s="1271"/>
      <c r="JZU81" s="1271"/>
      <c r="JZV81" s="1271"/>
      <c r="JZW81" s="1271"/>
      <c r="JZX81" s="1271"/>
      <c r="JZY81" s="1271"/>
      <c r="JZZ81" s="1271"/>
      <c r="KAA81" s="1271"/>
      <c r="KAB81" s="1271"/>
      <c r="KAC81" s="1271"/>
      <c r="KAD81" s="1271"/>
      <c r="KAE81" s="1271"/>
      <c r="KAF81" s="1271"/>
      <c r="KAG81" s="1271"/>
      <c r="KAH81" s="1271"/>
      <c r="KAI81" s="1271"/>
      <c r="KAJ81" s="1271"/>
      <c r="KAK81" s="1271"/>
      <c r="KAL81" s="1271"/>
      <c r="KAM81" s="1271"/>
      <c r="KAN81" s="1271"/>
      <c r="KAO81" s="1271"/>
      <c r="KAP81" s="1271"/>
      <c r="KAQ81" s="1271"/>
      <c r="KAR81" s="1271"/>
      <c r="KAS81" s="1271"/>
      <c r="KAT81" s="1271"/>
      <c r="KAU81" s="1271"/>
      <c r="KAV81" s="1271"/>
      <c r="KAW81" s="1271"/>
      <c r="KAX81" s="1271"/>
      <c r="KAY81" s="1271"/>
      <c r="KAZ81" s="1271"/>
      <c r="KBA81" s="1271"/>
      <c r="KBB81" s="1271"/>
      <c r="KBC81" s="1271"/>
      <c r="KBD81" s="1271"/>
      <c r="KBE81" s="1271"/>
      <c r="KBF81" s="1271"/>
      <c r="KBG81" s="1271"/>
      <c r="KBH81" s="1271"/>
      <c r="KBI81" s="1271"/>
      <c r="KBJ81" s="1271"/>
      <c r="KBK81" s="1271"/>
      <c r="KBL81" s="1271"/>
      <c r="KBM81" s="1271"/>
      <c r="KBN81" s="1271"/>
      <c r="KBO81" s="1271"/>
      <c r="KBP81" s="1271"/>
      <c r="KBQ81" s="1271"/>
      <c r="KBR81" s="1271"/>
      <c r="KBS81" s="1271"/>
      <c r="KBT81" s="1271"/>
      <c r="KBU81" s="1271"/>
      <c r="KBV81" s="1271"/>
      <c r="KBW81" s="1271"/>
      <c r="KBX81" s="1271"/>
      <c r="KBY81" s="1271"/>
      <c r="KBZ81" s="1271"/>
      <c r="KCA81" s="1271"/>
      <c r="KCB81" s="1271"/>
      <c r="KCC81" s="1271"/>
      <c r="KCD81" s="1271"/>
      <c r="KCE81" s="1271"/>
      <c r="KCF81" s="1271"/>
      <c r="KCG81" s="1271"/>
      <c r="KCH81" s="1271"/>
      <c r="KCI81" s="1271"/>
      <c r="KCJ81" s="1271"/>
      <c r="KCK81" s="1271"/>
      <c r="KCL81" s="1271"/>
      <c r="KCM81" s="1271"/>
      <c r="KCN81" s="1271"/>
      <c r="KCO81" s="1271"/>
      <c r="KCP81" s="1271"/>
      <c r="KCQ81" s="1271"/>
      <c r="KCR81" s="1271"/>
      <c r="KCS81" s="1271"/>
      <c r="KCT81" s="1271"/>
      <c r="KCU81" s="1271"/>
      <c r="KCV81" s="1271"/>
      <c r="KCW81" s="1271"/>
      <c r="KCX81" s="1271"/>
      <c r="KCY81" s="1271"/>
      <c r="KCZ81" s="1271"/>
      <c r="KDA81" s="1271"/>
      <c r="KDB81" s="1271"/>
      <c r="KDC81" s="1271"/>
      <c r="KDD81" s="1271"/>
      <c r="KDE81" s="1271"/>
      <c r="KDF81" s="1271"/>
      <c r="KDG81" s="1271"/>
      <c r="KDH81" s="1271"/>
      <c r="KDI81" s="1271"/>
      <c r="KDJ81" s="1271"/>
      <c r="KDK81" s="1271"/>
      <c r="KDL81" s="1271"/>
      <c r="KDM81" s="1271"/>
      <c r="KDN81" s="1271"/>
      <c r="KDO81" s="1271"/>
      <c r="KDP81" s="1271"/>
      <c r="KDQ81" s="1271"/>
      <c r="KDR81" s="1271"/>
      <c r="KDS81" s="1271"/>
      <c r="KDT81" s="1271"/>
      <c r="KDU81" s="1271"/>
      <c r="KDV81" s="1271"/>
      <c r="KDW81" s="1271"/>
      <c r="KDX81" s="1271"/>
      <c r="KDY81" s="1271"/>
      <c r="KDZ81" s="1271"/>
      <c r="KEA81" s="1271"/>
      <c r="KEB81" s="1271"/>
      <c r="KEC81" s="1271"/>
      <c r="KED81" s="1271"/>
      <c r="KEE81" s="1271"/>
      <c r="KEF81" s="1271"/>
      <c r="KEG81" s="1271"/>
      <c r="KEH81" s="1271"/>
      <c r="KEI81" s="1271"/>
      <c r="KEJ81" s="1271"/>
      <c r="KEK81" s="1271"/>
      <c r="KEL81" s="1271"/>
      <c r="KEM81" s="1271"/>
      <c r="KEN81" s="1271"/>
      <c r="KEO81" s="1271"/>
      <c r="KEP81" s="1271"/>
      <c r="KEQ81" s="1271"/>
      <c r="KER81" s="1271"/>
      <c r="KES81" s="1271"/>
      <c r="KET81" s="1271"/>
      <c r="KEU81" s="1271"/>
      <c r="KEV81" s="1271"/>
      <c r="KEW81" s="1271"/>
      <c r="KEX81" s="1271"/>
      <c r="KEY81" s="1271"/>
      <c r="KEZ81" s="1271"/>
      <c r="KFA81" s="1271"/>
      <c r="KFB81" s="1271"/>
      <c r="KFC81" s="1271"/>
      <c r="KFD81" s="1271"/>
      <c r="KFE81" s="1271"/>
      <c r="KFF81" s="1271"/>
      <c r="KFG81" s="1271"/>
      <c r="KFH81" s="1271"/>
      <c r="KFI81" s="1271"/>
      <c r="KFJ81" s="1271"/>
      <c r="KFK81" s="1271"/>
      <c r="KFL81" s="1271"/>
      <c r="KFM81" s="1271"/>
      <c r="KFN81" s="1271"/>
      <c r="KFO81" s="1271"/>
      <c r="KFP81" s="1271"/>
      <c r="KFQ81" s="1271"/>
      <c r="KFR81" s="1271"/>
      <c r="KFS81" s="1271"/>
      <c r="KFT81" s="1271"/>
      <c r="KFU81" s="1271"/>
      <c r="KFV81" s="1271"/>
      <c r="KFW81" s="1271"/>
      <c r="KFX81" s="1271"/>
      <c r="KFY81" s="1271"/>
      <c r="KFZ81" s="1271"/>
      <c r="KGA81" s="1271"/>
      <c r="KGB81" s="1271"/>
      <c r="KGC81" s="1271"/>
      <c r="KGD81" s="1271"/>
      <c r="KGE81" s="1271"/>
      <c r="KGF81" s="1271"/>
      <c r="KGG81" s="1271"/>
      <c r="KGH81" s="1271"/>
      <c r="KGI81" s="1271"/>
      <c r="KGJ81" s="1271"/>
      <c r="KGK81" s="1271"/>
      <c r="KGL81" s="1271"/>
      <c r="KGM81" s="1271"/>
      <c r="KGN81" s="1271"/>
      <c r="KGO81" s="1271"/>
      <c r="KGP81" s="1271"/>
      <c r="KGQ81" s="1271"/>
      <c r="KGR81" s="1271"/>
      <c r="KGS81" s="1271"/>
      <c r="KGT81" s="1271"/>
      <c r="KGU81" s="1271"/>
      <c r="KGV81" s="1271"/>
      <c r="KGW81" s="1271"/>
      <c r="KGX81" s="1271"/>
      <c r="KGY81" s="1271"/>
      <c r="KGZ81" s="1271"/>
      <c r="KHA81" s="1271"/>
      <c r="KHB81" s="1271"/>
      <c r="KHC81" s="1271"/>
      <c r="KHD81" s="1271"/>
      <c r="KHE81" s="1271"/>
      <c r="KHF81" s="1271"/>
      <c r="KHG81" s="1271"/>
      <c r="KHH81" s="1271"/>
      <c r="KHI81" s="1271"/>
      <c r="KHJ81" s="1271"/>
      <c r="KHK81" s="1271"/>
      <c r="KHL81" s="1271"/>
      <c r="KHM81" s="1271"/>
      <c r="KHN81" s="1271"/>
      <c r="KHO81" s="1271"/>
      <c r="KHP81" s="1271"/>
      <c r="KHQ81" s="1271"/>
      <c r="KHR81" s="1271"/>
      <c r="KHS81" s="1271"/>
      <c r="KHT81" s="1271"/>
      <c r="KHU81" s="1271"/>
      <c r="KHV81" s="1271"/>
      <c r="KHW81" s="1271"/>
      <c r="KHX81" s="1271"/>
      <c r="KHY81" s="1271"/>
      <c r="KHZ81" s="1271"/>
      <c r="KIA81" s="1271"/>
      <c r="KIB81" s="1271"/>
      <c r="KIC81" s="1271"/>
      <c r="KID81" s="1271"/>
      <c r="KIE81" s="1271"/>
      <c r="KIF81" s="1271"/>
      <c r="KIG81" s="1271"/>
      <c r="KIH81" s="1271"/>
      <c r="KII81" s="1271"/>
      <c r="KIJ81" s="1271"/>
      <c r="KIK81" s="1271"/>
      <c r="KIL81" s="1271"/>
      <c r="KIM81" s="1271"/>
      <c r="KIN81" s="1271"/>
      <c r="KIO81" s="1271"/>
      <c r="KIP81" s="1271"/>
      <c r="KIQ81" s="1271"/>
      <c r="KIR81" s="1271"/>
      <c r="KIS81" s="1271"/>
      <c r="KIT81" s="1271"/>
      <c r="KIU81" s="1271"/>
      <c r="KIV81" s="1271"/>
      <c r="KIW81" s="1271"/>
      <c r="KIX81" s="1271"/>
      <c r="KIY81" s="1271"/>
      <c r="KIZ81" s="1271"/>
      <c r="KJA81" s="1271"/>
      <c r="KJB81" s="1271"/>
      <c r="KJC81" s="1271"/>
      <c r="KJD81" s="1271"/>
      <c r="KJE81" s="1271"/>
      <c r="KJF81" s="1271"/>
      <c r="KJG81" s="1271"/>
      <c r="KJH81" s="1271"/>
      <c r="KJI81" s="1271"/>
      <c r="KJJ81" s="1271"/>
      <c r="KJK81" s="1271"/>
      <c r="KJL81" s="1271"/>
      <c r="KJM81" s="1271"/>
      <c r="KJN81" s="1271"/>
      <c r="KJO81" s="1271"/>
      <c r="KJP81" s="1271"/>
      <c r="KJQ81" s="1271"/>
      <c r="KJR81" s="1271"/>
      <c r="KJS81" s="1271"/>
      <c r="KJT81" s="1271"/>
      <c r="KJU81" s="1271"/>
      <c r="KJV81" s="1271"/>
      <c r="KJW81" s="1271"/>
      <c r="KJX81" s="1271"/>
      <c r="KJY81" s="1271"/>
      <c r="KJZ81" s="1271"/>
      <c r="KKA81" s="1271"/>
      <c r="KKB81" s="1271"/>
      <c r="KKC81" s="1271"/>
      <c r="KKD81" s="1271"/>
      <c r="KKE81" s="1271"/>
      <c r="KKF81" s="1271"/>
      <c r="KKG81" s="1271"/>
      <c r="KKH81" s="1271"/>
      <c r="KKI81" s="1271"/>
      <c r="KKJ81" s="1271"/>
      <c r="KKK81" s="1271"/>
      <c r="KKL81" s="1271"/>
      <c r="KKM81" s="1271"/>
      <c r="KKN81" s="1271"/>
      <c r="KKO81" s="1271"/>
      <c r="KKP81" s="1271"/>
      <c r="KKQ81" s="1271"/>
      <c r="KKR81" s="1271"/>
      <c r="KKS81" s="1271"/>
      <c r="KKT81" s="1271"/>
      <c r="KKU81" s="1271"/>
      <c r="KKV81" s="1271"/>
      <c r="KKW81" s="1271"/>
      <c r="KKX81" s="1271"/>
      <c r="KKY81" s="1271"/>
      <c r="KKZ81" s="1271"/>
      <c r="KLA81" s="1271"/>
      <c r="KLB81" s="1271"/>
      <c r="KLC81" s="1271"/>
      <c r="KLD81" s="1271"/>
      <c r="KLE81" s="1271"/>
      <c r="KLF81" s="1271"/>
      <c r="KLG81" s="1271"/>
      <c r="KLH81" s="1271"/>
      <c r="KLI81" s="1271"/>
      <c r="KLJ81" s="1271"/>
      <c r="KLK81" s="1271"/>
      <c r="KLL81" s="1271"/>
      <c r="KLM81" s="1271"/>
      <c r="KLN81" s="1271"/>
      <c r="KLO81" s="1271"/>
      <c r="KLP81" s="1271"/>
      <c r="KLQ81" s="1271"/>
      <c r="KLR81" s="1271"/>
      <c r="KLS81" s="1271"/>
      <c r="KLT81" s="1271"/>
      <c r="KLU81" s="1271"/>
      <c r="KLV81" s="1271"/>
      <c r="KLW81" s="1271"/>
      <c r="KLX81" s="1271"/>
      <c r="KLY81" s="1271"/>
      <c r="KLZ81" s="1271"/>
      <c r="KMA81" s="1271"/>
      <c r="KMB81" s="1271"/>
      <c r="KMC81" s="1271"/>
      <c r="KMD81" s="1271"/>
      <c r="KME81" s="1271"/>
      <c r="KMF81" s="1271"/>
      <c r="KMG81" s="1271"/>
      <c r="KMH81" s="1271"/>
      <c r="KMI81" s="1271"/>
      <c r="KMJ81" s="1271"/>
      <c r="KMK81" s="1271"/>
      <c r="KML81" s="1271"/>
      <c r="KMM81" s="1271"/>
      <c r="KMN81" s="1271"/>
      <c r="KMO81" s="1271"/>
      <c r="KMP81" s="1271"/>
      <c r="KMQ81" s="1271"/>
      <c r="KMR81" s="1271"/>
      <c r="KMS81" s="1271"/>
      <c r="KMT81" s="1271"/>
      <c r="KMU81" s="1271"/>
      <c r="KMV81" s="1271"/>
      <c r="KMW81" s="1271"/>
      <c r="KMX81" s="1271"/>
      <c r="KMY81" s="1271"/>
      <c r="KMZ81" s="1271"/>
      <c r="KNA81" s="1271"/>
      <c r="KNB81" s="1271"/>
      <c r="KNC81" s="1271"/>
      <c r="KND81" s="1271"/>
      <c r="KNE81" s="1271"/>
      <c r="KNF81" s="1271"/>
      <c r="KNG81" s="1271"/>
      <c r="KNH81" s="1271"/>
      <c r="KNI81" s="1271"/>
      <c r="KNJ81" s="1271"/>
      <c r="KNK81" s="1271"/>
      <c r="KNL81" s="1271"/>
      <c r="KNM81" s="1271"/>
      <c r="KNN81" s="1271"/>
      <c r="KNO81" s="1271"/>
      <c r="KNP81" s="1271"/>
      <c r="KNQ81" s="1271"/>
      <c r="KNR81" s="1271"/>
      <c r="KNS81" s="1271"/>
      <c r="KNT81" s="1271"/>
      <c r="KNU81" s="1271"/>
      <c r="KNV81" s="1271"/>
      <c r="KNW81" s="1271"/>
      <c r="KNX81" s="1271"/>
      <c r="KNY81" s="1271"/>
      <c r="KNZ81" s="1271"/>
      <c r="KOA81" s="1271"/>
      <c r="KOB81" s="1271"/>
      <c r="KOC81" s="1271"/>
      <c r="KOD81" s="1271"/>
      <c r="KOE81" s="1271"/>
      <c r="KOF81" s="1271"/>
      <c r="KOG81" s="1271"/>
      <c r="KOH81" s="1271"/>
      <c r="KOI81" s="1271"/>
      <c r="KOJ81" s="1271"/>
      <c r="KOK81" s="1271"/>
      <c r="KOL81" s="1271"/>
      <c r="KOM81" s="1271"/>
      <c r="KON81" s="1271"/>
      <c r="KOO81" s="1271"/>
      <c r="KOP81" s="1271"/>
      <c r="KOQ81" s="1271"/>
      <c r="KOR81" s="1271"/>
      <c r="KOS81" s="1271"/>
      <c r="KOT81" s="1271"/>
      <c r="KOU81" s="1271"/>
      <c r="KOV81" s="1271"/>
      <c r="KOW81" s="1271"/>
      <c r="KOX81" s="1271"/>
      <c r="KOY81" s="1271"/>
      <c r="KOZ81" s="1271"/>
      <c r="KPA81" s="1271"/>
      <c r="KPB81" s="1271"/>
      <c r="KPC81" s="1271"/>
      <c r="KPD81" s="1271"/>
      <c r="KPE81" s="1271"/>
      <c r="KPF81" s="1271"/>
      <c r="KPG81" s="1271"/>
      <c r="KPH81" s="1271"/>
      <c r="KPI81" s="1271"/>
      <c r="KPJ81" s="1271"/>
      <c r="KPK81" s="1271"/>
      <c r="KPL81" s="1271"/>
      <c r="KPM81" s="1271"/>
      <c r="KPN81" s="1271"/>
      <c r="KPO81" s="1271"/>
      <c r="KPP81" s="1271"/>
      <c r="KPQ81" s="1271"/>
      <c r="KPR81" s="1271"/>
      <c r="KPS81" s="1271"/>
      <c r="KPT81" s="1271"/>
      <c r="KPU81" s="1271"/>
      <c r="KPV81" s="1271"/>
      <c r="KPW81" s="1271"/>
      <c r="KPX81" s="1271"/>
      <c r="KPY81" s="1271"/>
      <c r="KPZ81" s="1271"/>
      <c r="KQA81" s="1271"/>
      <c r="KQB81" s="1271"/>
      <c r="KQC81" s="1271"/>
      <c r="KQD81" s="1271"/>
      <c r="KQE81" s="1271"/>
      <c r="KQF81" s="1271"/>
      <c r="KQG81" s="1271"/>
      <c r="KQH81" s="1271"/>
      <c r="KQI81" s="1271"/>
      <c r="KQJ81" s="1271"/>
      <c r="KQK81" s="1271"/>
      <c r="KQL81" s="1271"/>
      <c r="KQM81" s="1271"/>
      <c r="KQN81" s="1271"/>
      <c r="KQO81" s="1271"/>
      <c r="KQP81" s="1271"/>
      <c r="KQQ81" s="1271"/>
      <c r="KQR81" s="1271"/>
      <c r="KQS81" s="1271"/>
      <c r="KQT81" s="1271"/>
      <c r="KQU81" s="1271"/>
      <c r="KQV81" s="1271"/>
      <c r="KQW81" s="1271"/>
      <c r="KQX81" s="1271"/>
      <c r="KQY81" s="1271"/>
      <c r="KQZ81" s="1271"/>
      <c r="KRA81" s="1271"/>
      <c r="KRB81" s="1271"/>
      <c r="KRC81" s="1271"/>
      <c r="KRD81" s="1271"/>
      <c r="KRE81" s="1271"/>
      <c r="KRF81" s="1271"/>
      <c r="KRG81" s="1271"/>
      <c r="KRH81" s="1271"/>
      <c r="KRI81" s="1271"/>
      <c r="KRJ81" s="1271"/>
      <c r="KRK81" s="1271"/>
      <c r="KRL81" s="1271"/>
      <c r="KRM81" s="1271"/>
      <c r="KRN81" s="1271"/>
      <c r="KRO81" s="1271"/>
      <c r="KRP81" s="1271"/>
      <c r="KRQ81" s="1271"/>
      <c r="KRR81" s="1271"/>
      <c r="KRS81" s="1271"/>
      <c r="KRT81" s="1271"/>
      <c r="KRU81" s="1271"/>
      <c r="KRV81" s="1271"/>
      <c r="KRW81" s="1271"/>
      <c r="KRX81" s="1271"/>
      <c r="KRY81" s="1271"/>
      <c r="KRZ81" s="1271"/>
      <c r="KSA81" s="1271"/>
      <c r="KSB81" s="1271"/>
      <c r="KSC81" s="1271"/>
      <c r="KSD81" s="1271"/>
      <c r="KSE81" s="1271"/>
      <c r="KSF81" s="1271"/>
      <c r="KSG81" s="1271"/>
      <c r="KSH81" s="1271"/>
      <c r="KSI81" s="1271"/>
      <c r="KSJ81" s="1271"/>
      <c r="KSK81" s="1271"/>
      <c r="KSL81" s="1271"/>
      <c r="KSM81" s="1271"/>
      <c r="KSN81" s="1271"/>
      <c r="KSO81" s="1271"/>
      <c r="KSP81" s="1271"/>
      <c r="KSQ81" s="1271"/>
      <c r="KSR81" s="1271"/>
      <c r="KSS81" s="1271"/>
      <c r="KST81" s="1271"/>
      <c r="KSU81" s="1271"/>
      <c r="KSV81" s="1271"/>
      <c r="KSW81" s="1271"/>
      <c r="KSX81" s="1271"/>
      <c r="KSY81" s="1271"/>
      <c r="KSZ81" s="1271"/>
      <c r="KTA81" s="1271"/>
      <c r="KTB81" s="1271"/>
      <c r="KTC81" s="1271"/>
      <c r="KTD81" s="1271"/>
      <c r="KTE81" s="1271"/>
      <c r="KTF81" s="1271"/>
      <c r="KTG81" s="1271"/>
      <c r="KTH81" s="1271"/>
      <c r="KTI81" s="1271"/>
      <c r="KTJ81" s="1271"/>
      <c r="KTK81" s="1271"/>
      <c r="KTL81" s="1271"/>
      <c r="KTM81" s="1271"/>
      <c r="KTN81" s="1271"/>
      <c r="KTO81" s="1271"/>
      <c r="KTP81" s="1271"/>
      <c r="KTQ81" s="1271"/>
      <c r="KTR81" s="1271"/>
      <c r="KTS81" s="1271"/>
      <c r="KTT81" s="1271"/>
      <c r="KTU81" s="1271"/>
      <c r="KTV81" s="1271"/>
      <c r="KTW81" s="1271"/>
      <c r="KTX81" s="1271"/>
      <c r="KTY81" s="1271"/>
      <c r="KTZ81" s="1271"/>
      <c r="KUA81" s="1271"/>
      <c r="KUB81" s="1271"/>
      <c r="KUC81" s="1271"/>
      <c r="KUD81" s="1271"/>
      <c r="KUE81" s="1271"/>
      <c r="KUF81" s="1271"/>
      <c r="KUG81" s="1271"/>
      <c r="KUH81" s="1271"/>
      <c r="KUI81" s="1271"/>
      <c r="KUJ81" s="1271"/>
      <c r="KUK81" s="1271"/>
      <c r="KUL81" s="1271"/>
      <c r="KUM81" s="1271"/>
      <c r="KUN81" s="1271"/>
      <c r="KUO81" s="1271"/>
      <c r="KUP81" s="1271"/>
      <c r="KUQ81" s="1271"/>
      <c r="KUR81" s="1271"/>
      <c r="KUS81" s="1271"/>
      <c r="KUT81" s="1271"/>
      <c r="KUU81" s="1271"/>
      <c r="KUV81" s="1271"/>
      <c r="KUW81" s="1271"/>
      <c r="KUX81" s="1271"/>
      <c r="KUY81" s="1271"/>
      <c r="KUZ81" s="1271"/>
      <c r="KVA81" s="1271"/>
      <c r="KVB81" s="1271"/>
      <c r="KVC81" s="1271"/>
      <c r="KVD81" s="1271"/>
      <c r="KVE81" s="1271"/>
      <c r="KVF81" s="1271"/>
      <c r="KVG81" s="1271"/>
      <c r="KVH81" s="1271"/>
      <c r="KVI81" s="1271"/>
      <c r="KVJ81" s="1271"/>
      <c r="KVK81" s="1271"/>
      <c r="KVL81" s="1271"/>
      <c r="KVM81" s="1271"/>
      <c r="KVN81" s="1271"/>
      <c r="KVO81" s="1271"/>
      <c r="KVP81" s="1271"/>
      <c r="KVQ81" s="1271"/>
      <c r="KVR81" s="1271"/>
      <c r="KVS81" s="1271"/>
      <c r="KVT81" s="1271"/>
      <c r="KVU81" s="1271"/>
      <c r="KVV81" s="1271"/>
      <c r="KVW81" s="1271"/>
      <c r="KVX81" s="1271"/>
      <c r="KVY81" s="1271"/>
      <c r="KVZ81" s="1271"/>
      <c r="KWA81" s="1271"/>
      <c r="KWB81" s="1271"/>
      <c r="KWC81" s="1271"/>
      <c r="KWD81" s="1271"/>
      <c r="KWE81" s="1271"/>
      <c r="KWF81" s="1271"/>
      <c r="KWG81" s="1271"/>
      <c r="KWH81" s="1271"/>
      <c r="KWI81" s="1271"/>
      <c r="KWJ81" s="1271"/>
      <c r="KWK81" s="1271"/>
      <c r="KWL81" s="1271"/>
      <c r="KWM81" s="1271"/>
      <c r="KWN81" s="1271"/>
      <c r="KWO81" s="1271"/>
      <c r="KWP81" s="1271"/>
      <c r="KWQ81" s="1271"/>
      <c r="KWR81" s="1271"/>
      <c r="KWS81" s="1271"/>
      <c r="KWT81" s="1271"/>
      <c r="KWU81" s="1271"/>
      <c r="KWV81" s="1271"/>
      <c r="KWW81" s="1271"/>
      <c r="KWX81" s="1271"/>
      <c r="KWY81" s="1271"/>
      <c r="KWZ81" s="1271"/>
      <c r="KXA81" s="1271"/>
      <c r="KXB81" s="1271"/>
      <c r="KXC81" s="1271"/>
      <c r="KXD81" s="1271"/>
      <c r="KXE81" s="1271"/>
      <c r="KXF81" s="1271"/>
      <c r="KXG81" s="1271"/>
      <c r="KXH81" s="1271"/>
      <c r="KXI81" s="1271"/>
      <c r="KXJ81" s="1271"/>
      <c r="KXK81" s="1271"/>
      <c r="KXL81" s="1271"/>
      <c r="KXM81" s="1271"/>
      <c r="KXN81" s="1271"/>
      <c r="KXO81" s="1271"/>
      <c r="KXP81" s="1271"/>
      <c r="KXQ81" s="1271"/>
      <c r="KXR81" s="1271"/>
      <c r="KXS81" s="1271"/>
      <c r="KXT81" s="1271"/>
      <c r="KXU81" s="1271"/>
      <c r="KXV81" s="1271"/>
      <c r="KXW81" s="1271"/>
      <c r="KXX81" s="1271"/>
      <c r="KXY81" s="1271"/>
      <c r="KXZ81" s="1271"/>
      <c r="KYA81" s="1271"/>
      <c r="KYB81" s="1271"/>
      <c r="KYC81" s="1271"/>
      <c r="KYD81" s="1271"/>
      <c r="KYE81" s="1271"/>
      <c r="KYF81" s="1271"/>
      <c r="KYG81" s="1271"/>
      <c r="KYH81" s="1271"/>
      <c r="KYI81" s="1271"/>
      <c r="KYJ81" s="1271"/>
      <c r="KYK81" s="1271"/>
      <c r="KYL81" s="1271"/>
      <c r="KYM81" s="1271"/>
      <c r="KYN81" s="1271"/>
      <c r="KYO81" s="1271"/>
      <c r="KYP81" s="1271"/>
      <c r="KYQ81" s="1271"/>
      <c r="KYR81" s="1271"/>
      <c r="KYS81" s="1271"/>
      <c r="KYT81" s="1271"/>
      <c r="KYU81" s="1271"/>
      <c r="KYV81" s="1271"/>
      <c r="KYW81" s="1271"/>
      <c r="KYX81" s="1271"/>
      <c r="KYY81" s="1271"/>
      <c r="KYZ81" s="1271"/>
      <c r="KZA81" s="1271"/>
      <c r="KZB81" s="1271"/>
      <c r="KZC81" s="1271"/>
      <c r="KZD81" s="1271"/>
      <c r="KZE81" s="1271"/>
      <c r="KZF81" s="1271"/>
      <c r="KZG81" s="1271"/>
      <c r="KZH81" s="1271"/>
      <c r="KZI81" s="1271"/>
      <c r="KZJ81" s="1271"/>
      <c r="KZK81" s="1271"/>
      <c r="KZL81" s="1271"/>
      <c r="KZM81" s="1271"/>
      <c r="KZN81" s="1271"/>
      <c r="KZO81" s="1271"/>
      <c r="KZP81" s="1271"/>
      <c r="KZQ81" s="1271"/>
      <c r="KZR81" s="1271"/>
      <c r="KZS81" s="1271"/>
      <c r="KZT81" s="1271"/>
      <c r="KZU81" s="1271"/>
      <c r="KZV81" s="1271"/>
      <c r="KZW81" s="1271"/>
      <c r="KZX81" s="1271"/>
      <c r="KZY81" s="1271"/>
      <c r="KZZ81" s="1271"/>
      <c r="LAA81" s="1271"/>
      <c r="LAB81" s="1271"/>
      <c r="LAC81" s="1271"/>
      <c r="LAD81" s="1271"/>
      <c r="LAE81" s="1271"/>
      <c r="LAF81" s="1271"/>
      <c r="LAG81" s="1271"/>
      <c r="LAH81" s="1271"/>
      <c r="LAI81" s="1271"/>
      <c r="LAJ81" s="1271"/>
      <c r="LAK81" s="1271"/>
      <c r="LAL81" s="1271"/>
      <c r="LAM81" s="1271"/>
      <c r="LAN81" s="1271"/>
      <c r="LAO81" s="1271"/>
      <c r="LAP81" s="1271"/>
      <c r="LAQ81" s="1271"/>
      <c r="LAR81" s="1271"/>
      <c r="LAS81" s="1271"/>
      <c r="LAT81" s="1271"/>
      <c r="LAU81" s="1271"/>
      <c r="LAV81" s="1271"/>
      <c r="LAW81" s="1271"/>
      <c r="LAX81" s="1271"/>
      <c r="LAY81" s="1271"/>
      <c r="LAZ81" s="1271"/>
      <c r="LBA81" s="1271"/>
      <c r="LBB81" s="1271"/>
      <c r="LBC81" s="1271"/>
      <c r="LBD81" s="1271"/>
      <c r="LBE81" s="1271"/>
      <c r="LBF81" s="1271"/>
      <c r="LBG81" s="1271"/>
      <c r="LBH81" s="1271"/>
      <c r="LBI81" s="1271"/>
      <c r="LBJ81" s="1271"/>
      <c r="LBK81" s="1271"/>
      <c r="LBL81" s="1271"/>
      <c r="LBM81" s="1271"/>
      <c r="LBN81" s="1271"/>
      <c r="LBO81" s="1271"/>
      <c r="LBP81" s="1271"/>
      <c r="LBQ81" s="1271"/>
      <c r="LBR81" s="1271"/>
      <c r="LBS81" s="1271"/>
      <c r="LBT81" s="1271"/>
      <c r="LBU81" s="1271"/>
      <c r="LBV81" s="1271"/>
      <c r="LBW81" s="1271"/>
      <c r="LBX81" s="1271"/>
      <c r="LBY81" s="1271"/>
      <c r="LBZ81" s="1271"/>
      <c r="LCA81" s="1271"/>
      <c r="LCB81" s="1271"/>
      <c r="LCC81" s="1271"/>
      <c r="LCD81" s="1271"/>
      <c r="LCE81" s="1271"/>
      <c r="LCF81" s="1271"/>
      <c r="LCG81" s="1271"/>
      <c r="LCH81" s="1271"/>
      <c r="LCI81" s="1271"/>
      <c r="LCJ81" s="1271"/>
      <c r="LCK81" s="1271"/>
      <c r="LCL81" s="1271"/>
      <c r="LCM81" s="1271"/>
      <c r="LCN81" s="1271"/>
      <c r="LCO81" s="1271"/>
      <c r="LCP81" s="1271"/>
      <c r="LCQ81" s="1271"/>
      <c r="LCR81" s="1271"/>
      <c r="LCS81" s="1271"/>
      <c r="LCT81" s="1271"/>
      <c r="LCU81" s="1271"/>
      <c r="LCV81" s="1271"/>
      <c r="LCW81" s="1271"/>
      <c r="LCX81" s="1271"/>
      <c r="LCY81" s="1271"/>
      <c r="LCZ81" s="1271"/>
      <c r="LDA81" s="1271"/>
      <c r="LDB81" s="1271"/>
      <c r="LDC81" s="1271"/>
      <c r="LDD81" s="1271"/>
      <c r="LDE81" s="1271"/>
      <c r="LDF81" s="1271"/>
      <c r="LDG81" s="1271"/>
      <c r="LDH81" s="1271"/>
      <c r="LDI81" s="1271"/>
      <c r="LDJ81" s="1271"/>
      <c r="LDK81" s="1271"/>
      <c r="LDL81" s="1271"/>
      <c r="LDM81" s="1271"/>
      <c r="LDN81" s="1271"/>
      <c r="LDO81" s="1271"/>
      <c r="LDP81" s="1271"/>
      <c r="LDQ81" s="1271"/>
      <c r="LDR81" s="1271"/>
      <c r="LDS81" s="1271"/>
      <c r="LDT81" s="1271"/>
      <c r="LDU81" s="1271"/>
      <c r="LDV81" s="1271"/>
      <c r="LDW81" s="1271"/>
      <c r="LDX81" s="1271"/>
      <c r="LDY81" s="1271"/>
      <c r="LDZ81" s="1271"/>
      <c r="LEA81" s="1271"/>
      <c r="LEB81" s="1271"/>
      <c r="LEC81" s="1271"/>
      <c r="LED81" s="1271"/>
      <c r="LEE81" s="1271"/>
      <c r="LEF81" s="1271"/>
      <c r="LEG81" s="1271"/>
      <c r="LEH81" s="1271"/>
      <c r="LEI81" s="1271"/>
      <c r="LEJ81" s="1271"/>
      <c r="LEK81" s="1271"/>
      <c r="LEL81" s="1271"/>
      <c r="LEM81" s="1271"/>
      <c r="LEN81" s="1271"/>
      <c r="LEO81" s="1271"/>
      <c r="LEP81" s="1271"/>
      <c r="LEQ81" s="1271"/>
      <c r="LER81" s="1271"/>
      <c r="LES81" s="1271"/>
      <c r="LET81" s="1271"/>
      <c r="LEU81" s="1271"/>
      <c r="LEV81" s="1271"/>
      <c r="LEW81" s="1271"/>
      <c r="LEX81" s="1271"/>
      <c r="LEY81" s="1271"/>
      <c r="LEZ81" s="1271"/>
      <c r="LFA81" s="1271"/>
      <c r="LFB81" s="1271"/>
      <c r="LFC81" s="1271"/>
      <c r="LFD81" s="1271"/>
      <c r="LFE81" s="1271"/>
      <c r="LFF81" s="1271"/>
      <c r="LFG81" s="1271"/>
      <c r="LFH81" s="1271"/>
      <c r="LFI81" s="1271"/>
      <c r="LFJ81" s="1271"/>
      <c r="LFK81" s="1271"/>
      <c r="LFL81" s="1271"/>
      <c r="LFM81" s="1271"/>
      <c r="LFN81" s="1271"/>
      <c r="LFO81" s="1271"/>
      <c r="LFP81" s="1271"/>
      <c r="LFQ81" s="1271"/>
      <c r="LFR81" s="1271"/>
      <c r="LFS81" s="1271"/>
      <c r="LFT81" s="1271"/>
      <c r="LFU81" s="1271"/>
      <c r="LFV81" s="1271"/>
      <c r="LFW81" s="1271"/>
      <c r="LFX81" s="1271"/>
      <c r="LFY81" s="1271"/>
      <c r="LFZ81" s="1271"/>
      <c r="LGA81" s="1271"/>
      <c r="LGB81" s="1271"/>
      <c r="LGC81" s="1271"/>
      <c r="LGD81" s="1271"/>
      <c r="LGE81" s="1271"/>
      <c r="LGF81" s="1271"/>
      <c r="LGG81" s="1271"/>
      <c r="LGH81" s="1271"/>
      <c r="LGI81" s="1271"/>
      <c r="LGJ81" s="1271"/>
      <c r="LGK81" s="1271"/>
      <c r="LGL81" s="1271"/>
      <c r="LGM81" s="1271"/>
      <c r="LGN81" s="1271"/>
      <c r="LGO81" s="1271"/>
      <c r="LGP81" s="1271"/>
      <c r="LGQ81" s="1271"/>
      <c r="LGR81" s="1271"/>
      <c r="LGS81" s="1271"/>
      <c r="LGT81" s="1271"/>
      <c r="LGU81" s="1271"/>
      <c r="LGV81" s="1271"/>
      <c r="LGW81" s="1271"/>
      <c r="LGX81" s="1271"/>
      <c r="LGY81" s="1271"/>
      <c r="LGZ81" s="1271"/>
      <c r="LHA81" s="1271"/>
      <c r="LHB81" s="1271"/>
      <c r="LHC81" s="1271"/>
      <c r="LHD81" s="1271"/>
      <c r="LHE81" s="1271"/>
      <c r="LHF81" s="1271"/>
      <c r="LHG81" s="1271"/>
      <c r="LHH81" s="1271"/>
      <c r="LHI81" s="1271"/>
      <c r="LHJ81" s="1271"/>
      <c r="LHK81" s="1271"/>
      <c r="LHL81" s="1271"/>
      <c r="LHM81" s="1271"/>
      <c r="LHN81" s="1271"/>
      <c r="LHO81" s="1271"/>
      <c r="LHP81" s="1271"/>
      <c r="LHQ81" s="1271"/>
      <c r="LHR81" s="1271"/>
      <c r="LHS81" s="1271"/>
      <c r="LHT81" s="1271"/>
      <c r="LHU81" s="1271"/>
      <c r="LHV81" s="1271"/>
      <c r="LHW81" s="1271"/>
      <c r="LHX81" s="1271"/>
      <c r="LHY81" s="1271"/>
      <c r="LHZ81" s="1271"/>
      <c r="LIA81" s="1271"/>
      <c r="LIB81" s="1271"/>
      <c r="LIC81" s="1271"/>
      <c r="LID81" s="1271"/>
      <c r="LIE81" s="1271"/>
      <c r="LIF81" s="1271"/>
      <c r="LIG81" s="1271"/>
      <c r="LIH81" s="1271"/>
      <c r="LII81" s="1271"/>
      <c r="LIJ81" s="1271"/>
      <c r="LIK81" s="1271"/>
      <c r="LIL81" s="1271"/>
      <c r="LIM81" s="1271"/>
      <c r="LIN81" s="1271"/>
      <c r="LIO81" s="1271"/>
      <c r="LIP81" s="1271"/>
      <c r="LIQ81" s="1271"/>
      <c r="LIR81" s="1271"/>
      <c r="LIS81" s="1271"/>
      <c r="LIT81" s="1271"/>
      <c r="LIU81" s="1271"/>
      <c r="LIV81" s="1271"/>
      <c r="LIW81" s="1271"/>
      <c r="LIX81" s="1271"/>
      <c r="LIY81" s="1271"/>
      <c r="LIZ81" s="1271"/>
      <c r="LJA81" s="1271"/>
      <c r="LJB81" s="1271"/>
      <c r="LJC81" s="1271"/>
      <c r="LJD81" s="1271"/>
      <c r="LJE81" s="1271"/>
      <c r="LJF81" s="1271"/>
      <c r="LJG81" s="1271"/>
      <c r="LJH81" s="1271"/>
      <c r="LJI81" s="1271"/>
      <c r="LJJ81" s="1271"/>
      <c r="LJK81" s="1271"/>
      <c r="LJL81" s="1271"/>
      <c r="LJM81" s="1271"/>
      <c r="LJN81" s="1271"/>
      <c r="LJO81" s="1271"/>
      <c r="LJP81" s="1271"/>
      <c r="LJQ81" s="1271"/>
      <c r="LJR81" s="1271"/>
      <c r="LJS81" s="1271"/>
      <c r="LJT81" s="1271"/>
      <c r="LJU81" s="1271"/>
      <c r="LJV81" s="1271"/>
      <c r="LJW81" s="1271"/>
      <c r="LJX81" s="1271"/>
      <c r="LJY81" s="1271"/>
      <c r="LJZ81" s="1271"/>
      <c r="LKA81" s="1271"/>
      <c r="LKB81" s="1271"/>
      <c r="LKC81" s="1271"/>
      <c r="LKD81" s="1271"/>
      <c r="LKE81" s="1271"/>
      <c r="LKF81" s="1271"/>
      <c r="LKG81" s="1271"/>
      <c r="LKH81" s="1271"/>
      <c r="LKI81" s="1271"/>
      <c r="LKJ81" s="1271"/>
      <c r="LKK81" s="1271"/>
      <c r="LKL81" s="1271"/>
      <c r="LKM81" s="1271"/>
      <c r="LKN81" s="1271"/>
      <c r="LKO81" s="1271"/>
      <c r="LKP81" s="1271"/>
      <c r="LKQ81" s="1271"/>
      <c r="LKR81" s="1271"/>
      <c r="LKS81" s="1271"/>
      <c r="LKT81" s="1271"/>
      <c r="LKU81" s="1271"/>
      <c r="LKV81" s="1271"/>
      <c r="LKW81" s="1271"/>
      <c r="LKX81" s="1271"/>
      <c r="LKY81" s="1271"/>
      <c r="LKZ81" s="1271"/>
      <c r="LLA81" s="1271"/>
      <c r="LLB81" s="1271"/>
      <c r="LLC81" s="1271"/>
      <c r="LLD81" s="1271"/>
      <c r="LLE81" s="1271"/>
      <c r="LLF81" s="1271"/>
      <c r="LLG81" s="1271"/>
      <c r="LLH81" s="1271"/>
      <c r="LLI81" s="1271"/>
      <c r="LLJ81" s="1271"/>
      <c r="LLK81" s="1271"/>
      <c r="LLL81" s="1271"/>
      <c r="LLM81" s="1271"/>
      <c r="LLN81" s="1271"/>
      <c r="LLO81" s="1271"/>
      <c r="LLP81" s="1271"/>
      <c r="LLQ81" s="1271"/>
      <c r="LLR81" s="1271"/>
      <c r="LLS81" s="1271"/>
      <c r="LLT81" s="1271"/>
      <c r="LLU81" s="1271"/>
      <c r="LLV81" s="1271"/>
      <c r="LLW81" s="1271"/>
      <c r="LLX81" s="1271"/>
      <c r="LLY81" s="1271"/>
      <c r="LLZ81" s="1271"/>
      <c r="LMA81" s="1271"/>
      <c r="LMB81" s="1271"/>
      <c r="LMC81" s="1271"/>
      <c r="LMD81" s="1271"/>
      <c r="LME81" s="1271"/>
      <c r="LMF81" s="1271"/>
      <c r="LMG81" s="1271"/>
      <c r="LMH81" s="1271"/>
      <c r="LMI81" s="1271"/>
      <c r="LMJ81" s="1271"/>
      <c r="LMK81" s="1271"/>
      <c r="LML81" s="1271"/>
      <c r="LMM81" s="1271"/>
      <c r="LMN81" s="1271"/>
      <c r="LMO81" s="1271"/>
      <c r="LMP81" s="1271"/>
      <c r="LMQ81" s="1271"/>
      <c r="LMR81" s="1271"/>
      <c r="LMS81" s="1271"/>
      <c r="LMT81" s="1271"/>
      <c r="LMU81" s="1271"/>
      <c r="LMV81" s="1271"/>
      <c r="LMW81" s="1271"/>
      <c r="LMX81" s="1271"/>
      <c r="LMY81" s="1271"/>
      <c r="LMZ81" s="1271"/>
      <c r="LNA81" s="1271"/>
      <c r="LNB81" s="1271"/>
      <c r="LNC81" s="1271"/>
      <c r="LND81" s="1271"/>
      <c r="LNE81" s="1271"/>
      <c r="LNF81" s="1271"/>
      <c r="LNG81" s="1271"/>
      <c r="LNH81" s="1271"/>
      <c r="LNI81" s="1271"/>
      <c r="LNJ81" s="1271"/>
      <c r="LNK81" s="1271"/>
      <c r="LNL81" s="1271"/>
      <c r="LNM81" s="1271"/>
      <c r="LNN81" s="1271"/>
      <c r="LNO81" s="1271"/>
      <c r="LNP81" s="1271"/>
      <c r="LNQ81" s="1271"/>
      <c r="LNR81" s="1271"/>
      <c r="LNS81" s="1271"/>
      <c r="LNT81" s="1271"/>
      <c r="LNU81" s="1271"/>
      <c r="LNV81" s="1271"/>
      <c r="LNW81" s="1271"/>
      <c r="LNX81" s="1271"/>
      <c r="LNY81" s="1271"/>
      <c r="LNZ81" s="1271"/>
      <c r="LOA81" s="1271"/>
      <c r="LOB81" s="1271"/>
      <c r="LOC81" s="1271"/>
      <c r="LOD81" s="1271"/>
      <c r="LOE81" s="1271"/>
      <c r="LOF81" s="1271"/>
      <c r="LOG81" s="1271"/>
      <c r="LOH81" s="1271"/>
      <c r="LOI81" s="1271"/>
      <c r="LOJ81" s="1271"/>
      <c r="LOK81" s="1271"/>
      <c r="LOL81" s="1271"/>
      <c r="LOM81" s="1271"/>
      <c r="LON81" s="1271"/>
      <c r="LOO81" s="1271"/>
      <c r="LOP81" s="1271"/>
      <c r="LOQ81" s="1271"/>
      <c r="LOR81" s="1271"/>
      <c r="LOS81" s="1271"/>
      <c r="LOT81" s="1271"/>
      <c r="LOU81" s="1271"/>
      <c r="LOV81" s="1271"/>
      <c r="LOW81" s="1271"/>
      <c r="LOX81" s="1271"/>
      <c r="LOY81" s="1271"/>
      <c r="LOZ81" s="1271"/>
      <c r="LPA81" s="1271"/>
      <c r="LPB81" s="1271"/>
      <c r="LPC81" s="1271"/>
      <c r="LPD81" s="1271"/>
      <c r="LPE81" s="1271"/>
      <c r="LPF81" s="1271"/>
      <c r="LPG81" s="1271"/>
      <c r="LPH81" s="1271"/>
      <c r="LPI81" s="1271"/>
      <c r="LPJ81" s="1271"/>
      <c r="LPK81" s="1271"/>
      <c r="LPL81" s="1271"/>
      <c r="LPM81" s="1271"/>
      <c r="LPN81" s="1271"/>
      <c r="LPO81" s="1271"/>
      <c r="LPP81" s="1271"/>
      <c r="LPQ81" s="1271"/>
      <c r="LPR81" s="1271"/>
      <c r="LPS81" s="1271"/>
      <c r="LPT81" s="1271"/>
      <c r="LPU81" s="1271"/>
      <c r="LPV81" s="1271"/>
      <c r="LPW81" s="1271"/>
      <c r="LPX81" s="1271"/>
      <c r="LPY81" s="1271"/>
      <c r="LPZ81" s="1271"/>
      <c r="LQA81" s="1271"/>
      <c r="LQB81" s="1271"/>
      <c r="LQC81" s="1271"/>
      <c r="LQD81" s="1271"/>
      <c r="LQE81" s="1271"/>
      <c r="LQF81" s="1271"/>
      <c r="LQG81" s="1271"/>
      <c r="LQH81" s="1271"/>
      <c r="LQI81" s="1271"/>
      <c r="LQJ81" s="1271"/>
      <c r="LQK81" s="1271"/>
      <c r="LQL81" s="1271"/>
      <c r="LQM81" s="1271"/>
      <c r="LQN81" s="1271"/>
      <c r="LQO81" s="1271"/>
      <c r="LQP81" s="1271"/>
      <c r="LQQ81" s="1271"/>
      <c r="LQR81" s="1271"/>
      <c r="LQS81" s="1271"/>
      <c r="LQT81" s="1271"/>
      <c r="LQU81" s="1271"/>
      <c r="LQV81" s="1271"/>
      <c r="LQW81" s="1271"/>
      <c r="LQX81" s="1271"/>
      <c r="LQY81" s="1271"/>
      <c r="LQZ81" s="1271"/>
      <c r="LRA81" s="1271"/>
      <c r="LRB81" s="1271"/>
      <c r="LRC81" s="1271"/>
      <c r="LRD81" s="1271"/>
      <c r="LRE81" s="1271"/>
      <c r="LRF81" s="1271"/>
      <c r="LRG81" s="1271"/>
      <c r="LRH81" s="1271"/>
      <c r="LRI81" s="1271"/>
      <c r="LRJ81" s="1271"/>
      <c r="LRK81" s="1271"/>
      <c r="LRL81" s="1271"/>
      <c r="LRM81" s="1271"/>
      <c r="LRN81" s="1271"/>
      <c r="LRO81" s="1271"/>
      <c r="LRP81" s="1271"/>
      <c r="LRQ81" s="1271"/>
      <c r="LRR81" s="1271"/>
      <c r="LRS81" s="1271"/>
      <c r="LRT81" s="1271"/>
      <c r="LRU81" s="1271"/>
      <c r="LRV81" s="1271"/>
      <c r="LRW81" s="1271"/>
      <c r="LRX81" s="1271"/>
      <c r="LRY81" s="1271"/>
      <c r="LRZ81" s="1271"/>
      <c r="LSA81" s="1271"/>
      <c r="LSB81" s="1271"/>
      <c r="LSC81" s="1271"/>
      <c r="LSD81" s="1271"/>
      <c r="LSE81" s="1271"/>
      <c r="LSF81" s="1271"/>
      <c r="LSG81" s="1271"/>
      <c r="LSH81" s="1271"/>
      <c r="LSI81" s="1271"/>
      <c r="LSJ81" s="1271"/>
      <c r="LSK81" s="1271"/>
      <c r="LSL81" s="1271"/>
      <c r="LSM81" s="1271"/>
      <c r="LSN81" s="1271"/>
      <c r="LSO81" s="1271"/>
      <c r="LSP81" s="1271"/>
      <c r="LSQ81" s="1271"/>
      <c r="LSR81" s="1271"/>
      <c r="LSS81" s="1271"/>
      <c r="LST81" s="1271"/>
      <c r="LSU81" s="1271"/>
      <c r="LSV81" s="1271"/>
      <c r="LSW81" s="1271"/>
      <c r="LSX81" s="1271"/>
      <c r="LSY81" s="1271"/>
      <c r="LSZ81" s="1271"/>
      <c r="LTA81" s="1271"/>
      <c r="LTB81" s="1271"/>
      <c r="LTC81" s="1271"/>
      <c r="LTD81" s="1271"/>
      <c r="LTE81" s="1271"/>
      <c r="LTF81" s="1271"/>
      <c r="LTG81" s="1271"/>
      <c r="LTH81" s="1271"/>
      <c r="LTI81" s="1271"/>
      <c r="LTJ81" s="1271"/>
      <c r="LTK81" s="1271"/>
      <c r="LTL81" s="1271"/>
      <c r="LTM81" s="1271"/>
      <c r="LTN81" s="1271"/>
      <c r="LTO81" s="1271"/>
      <c r="LTP81" s="1271"/>
      <c r="LTQ81" s="1271"/>
      <c r="LTR81" s="1271"/>
      <c r="LTS81" s="1271"/>
      <c r="LTT81" s="1271"/>
      <c r="LTU81" s="1271"/>
      <c r="LTV81" s="1271"/>
      <c r="LTW81" s="1271"/>
      <c r="LTX81" s="1271"/>
      <c r="LTY81" s="1271"/>
      <c r="LTZ81" s="1271"/>
      <c r="LUA81" s="1271"/>
      <c r="LUB81" s="1271"/>
      <c r="LUC81" s="1271"/>
      <c r="LUD81" s="1271"/>
      <c r="LUE81" s="1271"/>
      <c r="LUF81" s="1271"/>
      <c r="LUG81" s="1271"/>
      <c r="LUH81" s="1271"/>
      <c r="LUI81" s="1271"/>
      <c r="LUJ81" s="1271"/>
      <c r="LUK81" s="1271"/>
      <c r="LUL81" s="1271"/>
      <c r="LUM81" s="1271"/>
      <c r="LUN81" s="1271"/>
      <c r="LUO81" s="1271"/>
      <c r="LUP81" s="1271"/>
      <c r="LUQ81" s="1271"/>
      <c r="LUR81" s="1271"/>
      <c r="LUS81" s="1271"/>
      <c r="LUT81" s="1271"/>
      <c r="LUU81" s="1271"/>
      <c r="LUV81" s="1271"/>
      <c r="LUW81" s="1271"/>
      <c r="LUX81" s="1271"/>
      <c r="LUY81" s="1271"/>
      <c r="LUZ81" s="1271"/>
      <c r="LVA81" s="1271"/>
      <c r="LVB81" s="1271"/>
      <c r="LVC81" s="1271"/>
      <c r="LVD81" s="1271"/>
      <c r="LVE81" s="1271"/>
      <c r="LVF81" s="1271"/>
      <c r="LVG81" s="1271"/>
      <c r="LVH81" s="1271"/>
      <c r="LVI81" s="1271"/>
      <c r="LVJ81" s="1271"/>
      <c r="LVK81" s="1271"/>
      <c r="LVL81" s="1271"/>
      <c r="LVM81" s="1271"/>
      <c r="LVN81" s="1271"/>
      <c r="LVO81" s="1271"/>
      <c r="LVP81" s="1271"/>
      <c r="LVQ81" s="1271"/>
      <c r="LVR81" s="1271"/>
      <c r="LVS81" s="1271"/>
      <c r="LVT81" s="1271"/>
      <c r="LVU81" s="1271"/>
      <c r="LVV81" s="1271"/>
      <c r="LVW81" s="1271"/>
      <c r="LVX81" s="1271"/>
      <c r="LVY81" s="1271"/>
      <c r="LVZ81" s="1271"/>
      <c r="LWA81" s="1271"/>
      <c r="LWB81" s="1271"/>
      <c r="LWC81" s="1271"/>
      <c r="LWD81" s="1271"/>
      <c r="LWE81" s="1271"/>
      <c r="LWF81" s="1271"/>
      <c r="LWG81" s="1271"/>
      <c r="LWH81" s="1271"/>
      <c r="LWI81" s="1271"/>
      <c r="LWJ81" s="1271"/>
      <c r="LWK81" s="1271"/>
      <c r="LWL81" s="1271"/>
      <c r="LWM81" s="1271"/>
      <c r="LWN81" s="1271"/>
      <c r="LWO81" s="1271"/>
      <c r="LWP81" s="1271"/>
      <c r="LWQ81" s="1271"/>
      <c r="LWR81" s="1271"/>
      <c r="LWS81" s="1271"/>
      <c r="LWT81" s="1271"/>
      <c r="LWU81" s="1271"/>
      <c r="LWV81" s="1271"/>
      <c r="LWW81" s="1271"/>
      <c r="LWX81" s="1271"/>
      <c r="LWY81" s="1271"/>
      <c r="LWZ81" s="1271"/>
      <c r="LXA81" s="1271"/>
      <c r="LXB81" s="1271"/>
      <c r="LXC81" s="1271"/>
      <c r="LXD81" s="1271"/>
      <c r="LXE81" s="1271"/>
      <c r="LXF81" s="1271"/>
      <c r="LXG81" s="1271"/>
      <c r="LXH81" s="1271"/>
      <c r="LXI81" s="1271"/>
      <c r="LXJ81" s="1271"/>
      <c r="LXK81" s="1271"/>
      <c r="LXL81" s="1271"/>
      <c r="LXM81" s="1271"/>
      <c r="LXN81" s="1271"/>
      <c r="LXO81" s="1271"/>
      <c r="LXP81" s="1271"/>
      <c r="LXQ81" s="1271"/>
      <c r="LXR81" s="1271"/>
      <c r="LXS81" s="1271"/>
      <c r="LXT81" s="1271"/>
      <c r="LXU81" s="1271"/>
      <c r="LXV81" s="1271"/>
      <c r="LXW81" s="1271"/>
      <c r="LXX81" s="1271"/>
      <c r="LXY81" s="1271"/>
      <c r="LXZ81" s="1271"/>
      <c r="LYA81" s="1271"/>
      <c r="LYB81" s="1271"/>
      <c r="LYC81" s="1271"/>
      <c r="LYD81" s="1271"/>
      <c r="LYE81" s="1271"/>
      <c r="LYF81" s="1271"/>
      <c r="LYG81" s="1271"/>
      <c r="LYH81" s="1271"/>
      <c r="LYI81" s="1271"/>
      <c r="LYJ81" s="1271"/>
      <c r="LYK81" s="1271"/>
      <c r="LYL81" s="1271"/>
      <c r="LYM81" s="1271"/>
      <c r="LYN81" s="1271"/>
      <c r="LYO81" s="1271"/>
      <c r="LYP81" s="1271"/>
      <c r="LYQ81" s="1271"/>
      <c r="LYR81" s="1271"/>
      <c r="LYS81" s="1271"/>
      <c r="LYT81" s="1271"/>
      <c r="LYU81" s="1271"/>
      <c r="LYV81" s="1271"/>
      <c r="LYW81" s="1271"/>
      <c r="LYX81" s="1271"/>
      <c r="LYY81" s="1271"/>
      <c r="LYZ81" s="1271"/>
      <c r="LZA81" s="1271"/>
      <c r="LZB81" s="1271"/>
      <c r="LZC81" s="1271"/>
      <c r="LZD81" s="1271"/>
      <c r="LZE81" s="1271"/>
      <c r="LZF81" s="1271"/>
      <c r="LZG81" s="1271"/>
      <c r="LZH81" s="1271"/>
      <c r="LZI81" s="1271"/>
      <c r="LZJ81" s="1271"/>
      <c r="LZK81" s="1271"/>
      <c r="LZL81" s="1271"/>
      <c r="LZM81" s="1271"/>
      <c r="LZN81" s="1271"/>
      <c r="LZO81" s="1271"/>
      <c r="LZP81" s="1271"/>
      <c r="LZQ81" s="1271"/>
      <c r="LZR81" s="1271"/>
      <c r="LZS81" s="1271"/>
      <c r="LZT81" s="1271"/>
      <c r="LZU81" s="1271"/>
      <c r="LZV81" s="1271"/>
      <c r="LZW81" s="1271"/>
      <c r="LZX81" s="1271"/>
      <c r="LZY81" s="1271"/>
      <c r="LZZ81" s="1271"/>
      <c r="MAA81" s="1271"/>
      <c r="MAB81" s="1271"/>
      <c r="MAC81" s="1271"/>
      <c r="MAD81" s="1271"/>
      <c r="MAE81" s="1271"/>
      <c r="MAF81" s="1271"/>
      <c r="MAG81" s="1271"/>
      <c r="MAH81" s="1271"/>
      <c r="MAI81" s="1271"/>
      <c r="MAJ81" s="1271"/>
      <c r="MAK81" s="1271"/>
      <c r="MAL81" s="1271"/>
      <c r="MAM81" s="1271"/>
      <c r="MAN81" s="1271"/>
      <c r="MAO81" s="1271"/>
      <c r="MAP81" s="1271"/>
      <c r="MAQ81" s="1271"/>
      <c r="MAR81" s="1271"/>
      <c r="MAS81" s="1271"/>
      <c r="MAT81" s="1271"/>
      <c r="MAU81" s="1271"/>
      <c r="MAV81" s="1271"/>
      <c r="MAW81" s="1271"/>
      <c r="MAX81" s="1271"/>
      <c r="MAY81" s="1271"/>
      <c r="MAZ81" s="1271"/>
      <c r="MBA81" s="1271"/>
      <c r="MBB81" s="1271"/>
      <c r="MBC81" s="1271"/>
      <c r="MBD81" s="1271"/>
      <c r="MBE81" s="1271"/>
      <c r="MBF81" s="1271"/>
      <c r="MBG81" s="1271"/>
      <c r="MBH81" s="1271"/>
      <c r="MBI81" s="1271"/>
      <c r="MBJ81" s="1271"/>
      <c r="MBK81" s="1271"/>
      <c r="MBL81" s="1271"/>
      <c r="MBM81" s="1271"/>
      <c r="MBN81" s="1271"/>
      <c r="MBO81" s="1271"/>
      <c r="MBP81" s="1271"/>
      <c r="MBQ81" s="1271"/>
      <c r="MBR81" s="1271"/>
      <c r="MBS81" s="1271"/>
      <c r="MBT81" s="1271"/>
      <c r="MBU81" s="1271"/>
      <c r="MBV81" s="1271"/>
      <c r="MBW81" s="1271"/>
      <c r="MBX81" s="1271"/>
      <c r="MBY81" s="1271"/>
      <c r="MBZ81" s="1271"/>
      <c r="MCA81" s="1271"/>
      <c r="MCB81" s="1271"/>
      <c r="MCC81" s="1271"/>
      <c r="MCD81" s="1271"/>
      <c r="MCE81" s="1271"/>
      <c r="MCF81" s="1271"/>
      <c r="MCG81" s="1271"/>
      <c r="MCH81" s="1271"/>
      <c r="MCI81" s="1271"/>
      <c r="MCJ81" s="1271"/>
      <c r="MCK81" s="1271"/>
      <c r="MCL81" s="1271"/>
      <c r="MCM81" s="1271"/>
      <c r="MCN81" s="1271"/>
      <c r="MCO81" s="1271"/>
      <c r="MCP81" s="1271"/>
      <c r="MCQ81" s="1271"/>
      <c r="MCR81" s="1271"/>
      <c r="MCS81" s="1271"/>
      <c r="MCT81" s="1271"/>
      <c r="MCU81" s="1271"/>
      <c r="MCV81" s="1271"/>
      <c r="MCW81" s="1271"/>
      <c r="MCX81" s="1271"/>
      <c r="MCY81" s="1271"/>
      <c r="MCZ81" s="1271"/>
      <c r="MDA81" s="1271"/>
      <c r="MDB81" s="1271"/>
      <c r="MDC81" s="1271"/>
      <c r="MDD81" s="1271"/>
      <c r="MDE81" s="1271"/>
      <c r="MDF81" s="1271"/>
      <c r="MDG81" s="1271"/>
      <c r="MDH81" s="1271"/>
      <c r="MDI81" s="1271"/>
      <c r="MDJ81" s="1271"/>
      <c r="MDK81" s="1271"/>
      <c r="MDL81" s="1271"/>
      <c r="MDM81" s="1271"/>
      <c r="MDN81" s="1271"/>
      <c r="MDO81" s="1271"/>
      <c r="MDP81" s="1271"/>
      <c r="MDQ81" s="1271"/>
      <c r="MDR81" s="1271"/>
      <c r="MDS81" s="1271"/>
      <c r="MDT81" s="1271"/>
      <c r="MDU81" s="1271"/>
      <c r="MDV81" s="1271"/>
      <c r="MDW81" s="1271"/>
      <c r="MDX81" s="1271"/>
      <c r="MDY81" s="1271"/>
      <c r="MDZ81" s="1271"/>
      <c r="MEA81" s="1271"/>
      <c r="MEB81" s="1271"/>
      <c r="MEC81" s="1271"/>
      <c r="MED81" s="1271"/>
      <c r="MEE81" s="1271"/>
      <c r="MEF81" s="1271"/>
      <c r="MEG81" s="1271"/>
      <c r="MEH81" s="1271"/>
      <c r="MEI81" s="1271"/>
      <c r="MEJ81" s="1271"/>
      <c r="MEK81" s="1271"/>
      <c r="MEL81" s="1271"/>
      <c r="MEM81" s="1271"/>
      <c r="MEN81" s="1271"/>
      <c r="MEO81" s="1271"/>
      <c r="MEP81" s="1271"/>
      <c r="MEQ81" s="1271"/>
      <c r="MER81" s="1271"/>
      <c r="MES81" s="1271"/>
      <c r="MET81" s="1271"/>
      <c r="MEU81" s="1271"/>
      <c r="MEV81" s="1271"/>
      <c r="MEW81" s="1271"/>
      <c r="MEX81" s="1271"/>
      <c r="MEY81" s="1271"/>
      <c r="MEZ81" s="1271"/>
      <c r="MFA81" s="1271"/>
      <c r="MFB81" s="1271"/>
      <c r="MFC81" s="1271"/>
      <c r="MFD81" s="1271"/>
      <c r="MFE81" s="1271"/>
      <c r="MFF81" s="1271"/>
      <c r="MFG81" s="1271"/>
      <c r="MFH81" s="1271"/>
      <c r="MFI81" s="1271"/>
      <c r="MFJ81" s="1271"/>
      <c r="MFK81" s="1271"/>
      <c r="MFL81" s="1271"/>
      <c r="MFM81" s="1271"/>
      <c r="MFN81" s="1271"/>
      <c r="MFO81" s="1271"/>
      <c r="MFP81" s="1271"/>
      <c r="MFQ81" s="1271"/>
      <c r="MFR81" s="1271"/>
      <c r="MFS81" s="1271"/>
      <c r="MFT81" s="1271"/>
      <c r="MFU81" s="1271"/>
      <c r="MFV81" s="1271"/>
      <c r="MFW81" s="1271"/>
      <c r="MFX81" s="1271"/>
      <c r="MFY81" s="1271"/>
      <c r="MFZ81" s="1271"/>
      <c r="MGA81" s="1271"/>
      <c r="MGB81" s="1271"/>
      <c r="MGC81" s="1271"/>
      <c r="MGD81" s="1271"/>
      <c r="MGE81" s="1271"/>
      <c r="MGF81" s="1271"/>
      <c r="MGG81" s="1271"/>
      <c r="MGH81" s="1271"/>
      <c r="MGI81" s="1271"/>
      <c r="MGJ81" s="1271"/>
      <c r="MGK81" s="1271"/>
      <c r="MGL81" s="1271"/>
      <c r="MGM81" s="1271"/>
      <c r="MGN81" s="1271"/>
      <c r="MGO81" s="1271"/>
      <c r="MGP81" s="1271"/>
      <c r="MGQ81" s="1271"/>
      <c r="MGR81" s="1271"/>
      <c r="MGS81" s="1271"/>
      <c r="MGT81" s="1271"/>
      <c r="MGU81" s="1271"/>
      <c r="MGV81" s="1271"/>
      <c r="MGW81" s="1271"/>
      <c r="MGX81" s="1271"/>
      <c r="MGY81" s="1271"/>
      <c r="MGZ81" s="1271"/>
      <c r="MHA81" s="1271"/>
      <c r="MHB81" s="1271"/>
      <c r="MHC81" s="1271"/>
      <c r="MHD81" s="1271"/>
      <c r="MHE81" s="1271"/>
      <c r="MHF81" s="1271"/>
      <c r="MHG81" s="1271"/>
      <c r="MHH81" s="1271"/>
      <c r="MHI81" s="1271"/>
      <c r="MHJ81" s="1271"/>
      <c r="MHK81" s="1271"/>
      <c r="MHL81" s="1271"/>
      <c r="MHM81" s="1271"/>
      <c r="MHN81" s="1271"/>
      <c r="MHO81" s="1271"/>
      <c r="MHP81" s="1271"/>
      <c r="MHQ81" s="1271"/>
      <c r="MHR81" s="1271"/>
      <c r="MHS81" s="1271"/>
      <c r="MHT81" s="1271"/>
      <c r="MHU81" s="1271"/>
      <c r="MHV81" s="1271"/>
      <c r="MHW81" s="1271"/>
      <c r="MHX81" s="1271"/>
      <c r="MHY81" s="1271"/>
      <c r="MHZ81" s="1271"/>
      <c r="MIA81" s="1271"/>
      <c r="MIB81" s="1271"/>
      <c r="MIC81" s="1271"/>
      <c r="MID81" s="1271"/>
      <c r="MIE81" s="1271"/>
      <c r="MIF81" s="1271"/>
      <c r="MIG81" s="1271"/>
      <c r="MIH81" s="1271"/>
      <c r="MII81" s="1271"/>
      <c r="MIJ81" s="1271"/>
      <c r="MIK81" s="1271"/>
      <c r="MIL81" s="1271"/>
      <c r="MIM81" s="1271"/>
      <c r="MIN81" s="1271"/>
      <c r="MIO81" s="1271"/>
      <c r="MIP81" s="1271"/>
      <c r="MIQ81" s="1271"/>
      <c r="MIR81" s="1271"/>
      <c r="MIS81" s="1271"/>
      <c r="MIT81" s="1271"/>
      <c r="MIU81" s="1271"/>
      <c r="MIV81" s="1271"/>
      <c r="MIW81" s="1271"/>
      <c r="MIX81" s="1271"/>
      <c r="MIY81" s="1271"/>
      <c r="MIZ81" s="1271"/>
      <c r="MJA81" s="1271"/>
      <c r="MJB81" s="1271"/>
      <c r="MJC81" s="1271"/>
      <c r="MJD81" s="1271"/>
      <c r="MJE81" s="1271"/>
      <c r="MJF81" s="1271"/>
      <c r="MJG81" s="1271"/>
      <c r="MJH81" s="1271"/>
      <c r="MJI81" s="1271"/>
      <c r="MJJ81" s="1271"/>
      <c r="MJK81" s="1271"/>
      <c r="MJL81" s="1271"/>
      <c r="MJM81" s="1271"/>
      <c r="MJN81" s="1271"/>
      <c r="MJO81" s="1271"/>
      <c r="MJP81" s="1271"/>
      <c r="MJQ81" s="1271"/>
      <c r="MJR81" s="1271"/>
      <c r="MJS81" s="1271"/>
      <c r="MJT81" s="1271"/>
      <c r="MJU81" s="1271"/>
      <c r="MJV81" s="1271"/>
      <c r="MJW81" s="1271"/>
      <c r="MJX81" s="1271"/>
      <c r="MJY81" s="1271"/>
      <c r="MJZ81" s="1271"/>
      <c r="MKA81" s="1271"/>
      <c r="MKB81" s="1271"/>
      <c r="MKC81" s="1271"/>
      <c r="MKD81" s="1271"/>
      <c r="MKE81" s="1271"/>
      <c r="MKF81" s="1271"/>
      <c r="MKG81" s="1271"/>
      <c r="MKH81" s="1271"/>
      <c r="MKI81" s="1271"/>
      <c r="MKJ81" s="1271"/>
      <c r="MKK81" s="1271"/>
      <c r="MKL81" s="1271"/>
      <c r="MKM81" s="1271"/>
      <c r="MKN81" s="1271"/>
      <c r="MKO81" s="1271"/>
      <c r="MKP81" s="1271"/>
      <c r="MKQ81" s="1271"/>
      <c r="MKR81" s="1271"/>
      <c r="MKS81" s="1271"/>
      <c r="MKT81" s="1271"/>
      <c r="MKU81" s="1271"/>
      <c r="MKV81" s="1271"/>
      <c r="MKW81" s="1271"/>
      <c r="MKX81" s="1271"/>
      <c r="MKY81" s="1271"/>
      <c r="MKZ81" s="1271"/>
      <c r="MLA81" s="1271"/>
      <c r="MLB81" s="1271"/>
      <c r="MLC81" s="1271"/>
      <c r="MLD81" s="1271"/>
      <c r="MLE81" s="1271"/>
      <c r="MLF81" s="1271"/>
      <c r="MLG81" s="1271"/>
      <c r="MLH81" s="1271"/>
      <c r="MLI81" s="1271"/>
      <c r="MLJ81" s="1271"/>
      <c r="MLK81" s="1271"/>
      <c r="MLL81" s="1271"/>
      <c r="MLM81" s="1271"/>
      <c r="MLN81" s="1271"/>
      <c r="MLO81" s="1271"/>
      <c r="MLP81" s="1271"/>
      <c r="MLQ81" s="1271"/>
      <c r="MLR81" s="1271"/>
      <c r="MLS81" s="1271"/>
      <c r="MLT81" s="1271"/>
      <c r="MLU81" s="1271"/>
      <c r="MLV81" s="1271"/>
      <c r="MLW81" s="1271"/>
      <c r="MLX81" s="1271"/>
      <c r="MLY81" s="1271"/>
      <c r="MLZ81" s="1271"/>
      <c r="MMA81" s="1271"/>
      <c r="MMB81" s="1271"/>
      <c r="MMC81" s="1271"/>
      <c r="MMD81" s="1271"/>
      <c r="MME81" s="1271"/>
      <c r="MMF81" s="1271"/>
      <c r="MMG81" s="1271"/>
      <c r="MMH81" s="1271"/>
      <c r="MMI81" s="1271"/>
      <c r="MMJ81" s="1271"/>
      <c r="MMK81" s="1271"/>
      <c r="MML81" s="1271"/>
      <c r="MMM81" s="1271"/>
      <c r="MMN81" s="1271"/>
      <c r="MMO81" s="1271"/>
      <c r="MMP81" s="1271"/>
      <c r="MMQ81" s="1271"/>
      <c r="MMR81" s="1271"/>
      <c r="MMS81" s="1271"/>
      <c r="MMT81" s="1271"/>
      <c r="MMU81" s="1271"/>
      <c r="MMV81" s="1271"/>
      <c r="MMW81" s="1271"/>
      <c r="MMX81" s="1271"/>
      <c r="MMY81" s="1271"/>
      <c r="MMZ81" s="1271"/>
      <c r="MNA81" s="1271"/>
      <c r="MNB81" s="1271"/>
      <c r="MNC81" s="1271"/>
      <c r="MND81" s="1271"/>
      <c r="MNE81" s="1271"/>
      <c r="MNF81" s="1271"/>
      <c r="MNG81" s="1271"/>
      <c r="MNH81" s="1271"/>
      <c r="MNI81" s="1271"/>
      <c r="MNJ81" s="1271"/>
      <c r="MNK81" s="1271"/>
      <c r="MNL81" s="1271"/>
      <c r="MNM81" s="1271"/>
      <c r="MNN81" s="1271"/>
      <c r="MNO81" s="1271"/>
      <c r="MNP81" s="1271"/>
      <c r="MNQ81" s="1271"/>
      <c r="MNR81" s="1271"/>
      <c r="MNS81" s="1271"/>
      <c r="MNT81" s="1271"/>
      <c r="MNU81" s="1271"/>
      <c r="MNV81" s="1271"/>
      <c r="MNW81" s="1271"/>
      <c r="MNX81" s="1271"/>
      <c r="MNY81" s="1271"/>
      <c r="MNZ81" s="1271"/>
      <c r="MOA81" s="1271"/>
      <c r="MOB81" s="1271"/>
      <c r="MOC81" s="1271"/>
      <c r="MOD81" s="1271"/>
      <c r="MOE81" s="1271"/>
      <c r="MOF81" s="1271"/>
      <c r="MOG81" s="1271"/>
      <c r="MOH81" s="1271"/>
      <c r="MOI81" s="1271"/>
      <c r="MOJ81" s="1271"/>
      <c r="MOK81" s="1271"/>
      <c r="MOL81" s="1271"/>
      <c r="MOM81" s="1271"/>
      <c r="MON81" s="1271"/>
      <c r="MOO81" s="1271"/>
      <c r="MOP81" s="1271"/>
      <c r="MOQ81" s="1271"/>
      <c r="MOR81" s="1271"/>
      <c r="MOS81" s="1271"/>
      <c r="MOT81" s="1271"/>
      <c r="MOU81" s="1271"/>
      <c r="MOV81" s="1271"/>
      <c r="MOW81" s="1271"/>
      <c r="MOX81" s="1271"/>
      <c r="MOY81" s="1271"/>
      <c r="MOZ81" s="1271"/>
      <c r="MPA81" s="1271"/>
      <c r="MPB81" s="1271"/>
      <c r="MPC81" s="1271"/>
      <c r="MPD81" s="1271"/>
      <c r="MPE81" s="1271"/>
      <c r="MPF81" s="1271"/>
      <c r="MPG81" s="1271"/>
      <c r="MPH81" s="1271"/>
      <c r="MPI81" s="1271"/>
      <c r="MPJ81" s="1271"/>
      <c r="MPK81" s="1271"/>
      <c r="MPL81" s="1271"/>
      <c r="MPM81" s="1271"/>
      <c r="MPN81" s="1271"/>
      <c r="MPO81" s="1271"/>
      <c r="MPP81" s="1271"/>
      <c r="MPQ81" s="1271"/>
      <c r="MPR81" s="1271"/>
      <c r="MPS81" s="1271"/>
      <c r="MPT81" s="1271"/>
      <c r="MPU81" s="1271"/>
      <c r="MPV81" s="1271"/>
      <c r="MPW81" s="1271"/>
      <c r="MPX81" s="1271"/>
      <c r="MPY81" s="1271"/>
      <c r="MPZ81" s="1271"/>
      <c r="MQA81" s="1271"/>
      <c r="MQB81" s="1271"/>
      <c r="MQC81" s="1271"/>
      <c r="MQD81" s="1271"/>
      <c r="MQE81" s="1271"/>
      <c r="MQF81" s="1271"/>
      <c r="MQG81" s="1271"/>
      <c r="MQH81" s="1271"/>
      <c r="MQI81" s="1271"/>
      <c r="MQJ81" s="1271"/>
      <c r="MQK81" s="1271"/>
      <c r="MQL81" s="1271"/>
      <c r="MQM81" s="1271"/>
      <c r="MQN81" s="1271"/>
      <c r="MQO81" s="1271"/>
      <c r="MQP81" s="1271"/>
      <c r="MQQ81" s="1271"/>
      <c r="MQR81" s="1271"/>
      <c r="MQS81" s="1271"/>
      <c r="MQT81" s="1271"/>
      <c r="MQU81" s="1271"/>
      <c r="MQV81" s="1271"/>
      <c r="MQW81" s="1271"/>
      <c r="MQX81" s="1271"/>
      <c r="MQY81" s="1271"/>
      <c r="MQZ81" s="1271"/>
      <c r="MRA81" s="1271"/>
      <c r="MRB81" s="1271"/>
      <c r="MRC81" s="1271"/>
      <c r="MRD81" s="1271"/>
      <c r="MRE81" s="1271"/>
      <c r="MRF81" s="1271"/>
      <c r="MRG81" s="1271"/>
      <c r="MRH81" s="1271"/>
      <c r="MRI81" s="1271"/>
      <c r="MRJ81" s="1271"/>
      <c r="MRK81" s="1271"/>
      <c r="MRL81" s="1271"/>
      <c r="MRM81" s="1271"/>
      <c r="MRN81" s="1271"/>
      <c r="MRO81" s="1271"/>
      <c r="MRP81" s="1271"/>
      <c r="MRQ81" s="1271"/>
      <c r="MRR81" s="1271"/>
      <c r="MRS81" s="1271"/>
      <c r="MRT81" s="1271"/>
      <c r="MRU81" s="1271"/>
      <c r="MRV81" s="1271"/>
      <c r="MRW81" s="1271"/>
      <c r="MRX81" s="1271"/>
      <c r="MRY81" s="1271"/>
      <c r="MRZ81" s="1271"/>
      <c r="MSA81" s="1271"/>
      <c r="MSB81" s="1271"/>
      <c r="MSC81" s="1271"/>
      <c r="MSD81" s="1271"/>
      <c r="MSE81" s="1271"/>
      <c r="MSF81" s="1271"/>
      <c r="MSG81" s="1271"/>
      <c r="MSH81" s="1271"/>
      <c r="MSI81" s="1271"/>
      <c r="MSJ81" s="1271"/>
      <c r="MSK81" s="1271"/>
      <c r="MSL81" s="1271"/>
      <c r="MSM81" s="1271"/>
      <c r="MSN81" s="1271"/>
      <c r="MSO81" s="1271"/>
      <c r="MSP81" s="1271"/>
      <c r="MSQ81" s="1271"/>
      <c r="MSR81" s="1271"/>
      <c r="MSS81" s="1271"/>
      <c r="MST81" s="1271"/>
      <c r="MSU81" s="1271"/>
      <c r="MSV81" s="1271"/>
      <c r="MSW81" s="1271"/>
      <c r="MSX81" s="1271"/>
      <c r="MSY81" s="1271"/>
      <c r="MSZ81" s="1271"/>
      <c r="MTA81" s="1271"/>
      <c r="MTB81" s="1271"/>
      <c r="MTC81" s="1271"/>
      <c r="MTD81" s="1271"/>
      <c r="MTE81" s="1271"/>
      <c r="MTF81" s="1271"/>
      <c r="MTG81" s="1271"/>
      <c r="MTH81" s="1271"/>
      <c r="MTI81" s="1271"/>
      <c r="MTJ81" s="1271"/>
      <c r="MTK81" s="1271"/>
      <c r="MTL81" s="1271"/>
      <c r="MTM81" s="1271"/>
      <c r="MTN81" s="1271"/>
      <c r="MTO81" s="1271"/>
      <c r="MTP81" s="1271"/>
      <c r="MTQ81" s="1271"/>
      <c r="MTR81" s="1271"/>
      <c r="MTS81" s="1271"/>
      <c r="MTT81" s="1271"/>
      <c r="MTU81" s="1271"/>
      <c r="MTV81" s="1271"/>
      <c r="MTW81" s="1271"/>
      <c r="MTX81" s="1271"/>
      <c r="MTY81" s="1271"/>
      <c r="MTZ81" s="1271"/>
      <c r="MUA81" s="1271"/>
      <c r="MUB81" s="1271"/>
      <c r="MUC81" s="1271"/>
      <c r="MUD81" s="1271"/>
      <c r="MUE81" s="1271"/>
      <c r="MUF81" s="1271"/>
      <c r="MUG81" s="1271"/>
      <c r="MUH81" s="1271"/>
      <c r="MUI81" s="1271"/>
      <c r="MUJ81" s="1271"/>
      <c r="MUK81" s="1271"/>
      <c r="MUL81" s="1271"/>
      <c r="MUM81" s="1271"/>
      <c r="MUN81" s="1271"/>
      <c r="MUO81" s="1271"/>
      <c r="MUP81" s="1271"/>
      <c r="MUQ81" s="1271"/>
      <c r="MUR81" s="1271"/>
      <c r="MUS81" s="1271"/>
      <c r="MUT81" s="1271"/>
      <c r="MUU81" s="1271"/>
      <c r="MUV81" s="1271"/>
      <c r="MUW81" s="1271"/>
      <c r="MUX81" s="1271"/>
      <c r="MUY81" s="1271"/>
      <c r="MUZ81" s="1271"/>
      <c r="MVA81" s="1271"/>
      <c r="MVB81" s="1271"/>
      <c r="MVC81" s="1271"/>
      <c r="MVD81" s="1271"/>
      <c r="MVE81" s="1271"/>
      <c r="MVF81" s="1271"/>
      <c r="MVG81" s="1271"/>
      <c r="MVH81" s="1271"/>
      <c r="MVI81" s="1271"/>
      <c r="MVJ81" s="1271"/>
      <c r="MVK81" s="1271"/>
      <c r="MVL81" s="1271"/>
      <c r="MVM81" s="1271"/>
      <c r="MVN81" s="1271"/>
      <c r="MVO81" s="1271"/>
      <c r="MVP81" s="1271"/>
      <c r="MVQ81" s="1271"/>
      <c r="MVR81" s="1271"/>
      <c r="MVS81" s="1271"/>
      <c r="MVT81" s="1271"/>
      <c r="MVU81" s="1271"/>
      <c r="MVV81" s="1271"/>
      <c r="MVW81" s="1271"/>
      <c r="MVX81" s="1271"/>
      <c r="MVY81" s="1271"/>
      <c r="MVZ81" s="1271"/>
      <c r="MWA81" s="1271"/>
      <c r="MWB81" s="1271"/>
      <c r="MWC81" s="1271"/>
      <c r="MWD81" s="1271"/>
      <c r="MWE81" s="1271"/>
      <c r="MWF81" s="1271"/>
      <c r="MWG81" s="1271"/>
      <c r="MWH81" s="1271"/>
      <c r="MWI81" s="1271"/>
      <c r="MWJ81" s="1271"/>
      <c r="MWK81" s="1271"/>
      <c r="MWL81" s="1271"/>
      <c r="MWM81" s="1271"/>
      <c r="MWN81" s="1271"/>
      <c r="MWO81" s="1271"/>
      <c r="MWP81" s="1271"/>
      <c r="MWQ81" s="1271"/>
      <c r="MWR81" s="1271"/>
      <c r="MWS81" s="1271"/>
      <c r="MWT81" s="1271"/>
      <c r="MWU81" s="1271"/>
      <c r="MWV81" s="1271"/>
      <c r="MWW81" s="1271"/>
      <c r="MWX81" s="1271"/>
      <c r="MWY81" s="1271"/>
      <c r="MWZ81" s="1271"/>
      <c r="MXA81" s="1271"/>
      <c r="MXB81" s="1271"/>
      <c r="MXC81" s="1271"/>
      <c r="MXD81" s="1271"/>
      <c r="MXE81" s="1271"/>
      <c r="MXF81" s="1271"/>
      <c r="MXG81" s="1271"/>
      <c r="MXH81" s="1271"/>
      <c r="MXI81" s="1271"/>
      <c r="MXJ81" s="1271"/>
      <c r="MXK81" s="1271"/>
      <c r="MXL81" s="1271"/>
      <c r="MXM81" s="1271"/>
      <c r="MXN81" s="1271"/>
      <c r="MXO81" s="1271"/>
      <c r="MXP81" s="1271"/>
      <c r="MXQ81" s="1271"/>
      <c r="MXR81" s="1271"/>
      <c r="MXS81" s="1271"/>
      <c r="MXT81" s="1271"/>
      <c r="MXU81" s="1271"/>
      <c r="MXV81" s="1271"/>
      <c r="MXW81" s="1271"/>
      <c r="MXX81" s="1271"/>
      <c r="MXY81" s="1271"/>
      <c r="MXZ81" s="1271"/>
      <c r="MYA81" s="1271"/>
      <c r="MYB81" s="1271"/>
      <c r="MYC81" s="1271"/>
      <c r="MYD81" s="1271"/>
      <c r="MYE81" s="1271"/>
      <c r="MYF81" s="1271"/>
      <c r="MYG81" s="1271"/>
      <c r="MYH81" s="1271"/>
      <c r="MYI81" s="1271"/>
      <c r="MYJ81" s="1271"/>
      <c r="MYK81" s="1271"/>
      <c r="MYL81" s="1271"/>
      <c r="MYM81" s="1271"/>
      <c r="MYN81" s="1271"/>
      <c r="MYO81" s="1271"/>
      <c r="MYP81" s="1271"/>
      <c r="MYQ81" s="1271"/>
      <c r="MYR81" s="1271"/>
      <c r="MYS81" s="1271"/>
      <c r="MYT81" s="1271"/>
      <c r="MYU81" s="1271"/>
      <c r="MYV81" s="1271"/>
      <c r="MYW81" s="1271"/>
      <c r="MYX81" s="1271"/>
      <c r="MYY81" s="1271"/>
      <c r="MYZ81" s="1271"/>
      <c r="MZA81" s="1271"/>
      <c r="MZB81" s="1271"/>
      <c r="MZC81" s="1271"/>
      <c r="MZD81" s="1271"/>
      <c r="MZE81" s="1271"/>
      <c r="MZF81" s="1271"/>
      <c r="MZG81" s="1271"/>
      <c r="MZH81" s="1271"/>
      <c r="MZI81" s="1271"/>
      <c r="MZJ81" s="1271"/>
      <c r="MZK81" s="1271"/>
      <c r="MZL81" s="1271"/>
      <c r="MZM81" s="1271"/>
      <c r="MZN81" s="1271"/>
      <c r="MZO81" s="1271"/>
      <c r="MZP81" s="1271"/>
      <c r="MZQ81" s="1271"/>
      <c r="MZR81" s="1271"/>
      <c r="MZS81" s="1271"/>
      <c r="MZT81" s="1271"/>
      <c r="MZU81" s="1271"/>
      <c r="MZV81" s="1271"/>
      <c r="MZW81" s="1271"/>
      <c r="MZX81" s="1271"/>
      <c r="MZY81" s="1271"/>
      <c r="MZZ81" s="1271"/>
      <c r="NAA81" s="1271"/>
      <c r="NAB81" s="1271"/>
      <c r="NAC81" s="1271"/>
      <c r="NAD81" s="1271"/>
      <c r="NAE81" s="1271"/>
      <c r="NAF81" s="1271"/>
      <c r="NAG81" s="1271"/>
      <c r="NAH81" s="1271"/>
      <c r="NAI81" s="1271"/>
      <c r="NAJ81" s="1271"/>
      <c r="NAK81" s="1271"/>
      <c r="NAL81" s="1271"/>
      <c r="NAM81" s="1271"/>
      <c r="NAN81" s="1271"/>
      <c r="NAO81" s="1271"/>
      <c r="NAP81" s="1271"/>
      <c r="NAQ81" s="1271"/>
      <c r="NAR81" s="1271"/>
      <c r="NAS81" s="1271"/>
      <c r="NAT81" s="1271"/>
      <c r="NAU81" s="1271"/>
      <c r="NAV81" s="1271"/>
      <c r="NAW81" s="1271"/>
      <c r="NAX81" s="1271"/>
      <c r="NAY81" s="1271"/>
      <c r="NAZ81" s="1271"/>
      <c r="NBA81" s="1271"/>
      <c r="NBB81" s="1271"/>
      <c r="NBC81" s="1271"/>
      <c r="NBD81" s="1271"/>
      <c r="NBE81" s="1271"/>
      <c r="NBF81" s="1271"/>
      <c r="NBG81" s="1271"/>
      <c r="NBH81" s="1271"/>
      <c r="NBI81" s="1271"/>
      <c r="NBJ81" s="1271"/>
      <c r="NBK81" s="1271"/>
      <c r="NBL81" s="1271"/>
      <c r="NBM81" s="1271"/>
      <c r="NBN81" s="1271"/>
      <c r="NBO81" s="1271"/>
      <c r="NBP81" s="1271"/>
      <c r="NBQ81" s="1271"/>
      <c r="NBR81" s="1271"/>
      <c r="NBS81" s="1271"/>
      <c r="NBT81" s="1271"/>
      <c r="NBU81" s="1271"/>
      <c r="NBV81" s="1271"/>
      <c r="NBW81" s="1271"/>
      <c r="NBX81" s="1271"/>
      <c r="NBY81" s="1271"/>
      <c r="NBZ81" s="1271"/>
      <c r="NCA81" s="1271"/>
      <c r="NCB81" s="1271"/>
      <c r="NCC81" s="1271"/>
      <c r="NCD81" s="1271"/>
      <c r="NCE81" s="1271"/>
      <c r="NCF81" s="1271"/>
      <c r="NCG81" s="1271"/>
      <c r="NCH81" s="1271"/>
      <c r="NCI81" s="1271"/>
      <c r="NCJ81" s="1271"/>
      <c r="NCK81" s="1271"/>
      <c r="NCL81" s="1271"/>
      <c r="NCM81" s="1271"/>
      <c r="NCN81" s="1271"/>
      <c r="NCO81" s="1271"/>
      <c r="NCP81" s="1271"/>
      <c r="NCQ81" s="1271"/>
      <c r="NCR81" s="1271"/>
      <c r="NCS81" s="1271"/>
      <c r="NCT81" s="1271"/>
      <c r="NCU81" s="1271"/>
      <c r="NCV81" s="1271"/>
      <c r="NCW81" s="1271"/>
      <c r="NCX81" s="1271"/>
      <c r="NCY81" s="1271"/>
      <c r="NCZ81" s="1271"/>
      <c r="NDA81" s="1271"/>
      <c r="NDB81" s="1271"/>
      <c r="NDC81" s="1271"/>
      <c r="NDD81" s="1271"/>
      <c r="NDE81" s="1271"/>
      <c r="NDF81" s="1271"/>
      <c r="NDG81" s="1271"/>
      <c r="NDH81" s="1271"/>
      <c r="NDI81" s="1271"/>
      <c r="NDJ81" s="1271"/>
      <c r="NDK81" s="1271"/>
      <c r="NDL81" s="1271"/>
      <c r="NDM81" s="1271"/>
      <c r="NDN81" s="1271"/>
      <c r="NDO81" s="1271"/>
      <c r="NDP81" s="1271"/>
      <c r="NDQ81" s="1271"/>
      <c r="NDR81" s="1271"/>
      <c r="NDS81" s="1271"/>
      <c r="NDT81" s="1271"/>
      <c r="NDU81" s="1271"/>
      <c r="NDV81" s="1271"/>
      <c r="NDW81" s="1271"/>
      <c r="NDX81" s="1271"/>
      <c r="NDY81" s="1271"/>
      <c r="NDZ81" s="1271"/>
      <c r="NEA81" s="1271"/>
      <c r="NEB81" s="1271"/>
      <c r="NEC81" s="1271"/>
      <c r="NED81" s="1271"/>
      <c r="NEE81" s="1271"/>
      <c r="NEF81" s="1271"/>
      <c r="NEG81" s="1271"/>
      <c r="NEH81" s="1271"/>
      <c r="NEI81" s="1271"/>
      <c r="NEJ81" s="1271"/>
      <c r="NEK81" s="1271"/>
      <c r="NEL81" s="1271"/>
      <c r="NEM81" s="1271"/>
      <c r="NEN81" s="1271"/>
      <c r="NEO81" s="1271"/>
      <c r="NEP81" s="1271"/>
      <c r="NEQ81" s="1271"/>
      <c r="NER81" s="1271"/>
      <c r="NES81" s="1271"/>
      <c r="NET81" s="1271"/>
      <c r="NEU81" s="1271"/>
      <c r="NEV81" s="1271"/>
      <c r="NEW81" s="1271"/>
      <c r="NEX81" s="1271"/>
      <c r="NEY81" s="1271"/>
      <c r="NEZ81" s="1271"/>
      <c r="NFA81" s="1271"/>
      <c r="NFB81" s="1271"/>
      <c r="NFC81" s="1271"/>
      <c r="NFD81" s="1271"/>
      <c r="NFE81" s="1271"/>
      <c r="NFF81" s="1271"/>
      <c r="NFG81" s="1271"/>
      <c r="NFH81" s="1271"/>
      <c r="NFI81" s="1271"/>
      <c r="NFJ81" s="1271"/>
      <c r="NFK81" s="1271"/>
      <c r="NFL81" s="1271"/>
      <c r="NFM81" s="1271"/>
      <c r="NFN81" s="1271"/>
      <c r="NFO81" s="1271"/>
      <c r="NFP81" s="1271"/>
      <c r="NFQ81" s="1271"/>
      <c r="NFR81" s="1271"/>
      <c r="NFS81" s="1271"/>
      <c r="NFT81" s="1271"/>
      <c r="NFU81" s="1271"/>
      <c r="NFV81" s="1271"/>
      <c r="NFW81" s="1271"/>
      <c r="NFX81" s="1271"/>
      <c r="NFY81" s="1271"/>
      <c r="NFZ81" s="1271"/>
      <c r="NGA81" s="1271"/>
      <c r="NGB81" s="1271"/>
      <c r="NGC81" s="1271"/>
      <c r="NGD81" s="1271"/>
      <c r="NGE81" s="1271"/>
      <c r="NGF81" s="1271"/>
      <c r="NGG81" s="1271"/>
      <c r="NGH81" s="1271"/>
      <c r="NGI81" s="1271"/>
      <c r="NGJ81" s="1271"/>
      <c r="NGK81" s="1271"/>
      <c r="NGL81" s="1271"/>
      <c r="NGM81" s="1271"/>
      <c r="NGN81" s="1271"/>
      <c r="NGO81" s="1271"/>
      <c r="NGP81" s="1271"/>
      <c r="NGQ81" s="1271"/>
      <c r="NGR81" s="1271"/>
      <c r="NGS81" s="1271"/>
      <c r="NGT81" s="1271"/>
      <c r="NGU81" s="1271"/>
      <c r="NGV81" s="1271"/>
      <c r="NGW81" s="1271"/>
      <c r="NGX81" s="1271"/>
      <c r="NGY81" s="1271"/>
      <c r="NGZ81" s="1271"/>
      <c r="NHA81" s="1271"/>
      <c r="NHB81" s="1271"/>
      <c r="NHC81" s="1271"/>
      <c r="NHD81" s="1271"/>
      <c r="NHE81" s="1271"/>
      <c r="NHF81" s="1271"/>
      <c r="NHG81" s="1271"/>
      <c r="NHH81" s="1271"/>
      <c r="NHI81" s="1271"/>
      <c r="NHJ81" s="1271"/>
      <c r="NHK81" s="1271"/>
      <c r="NHL81" s="1271"/>
      <c r="NHM81" s="1271"/>
      <c r="NHN81" s="1271"/>
      <c r="NHO81" s="1271"/>
      <c r="NHP81" s="1271"/>
      <c r="NHQ81" s="1271"/>
      <c r="NHR81" s="1271"/>
      <c r="NHS81" s="1271"/>
      <c r="NHT81" s="1271"/>
      <c r="NHU81" s="1271"/>
      <c r="NHV81" s="1271"/>
      <c r="NHW81" s="1271"/>
      <c r="NHX81" s="1271"/>
      <c r="NHY81" s="1271"/>
      <c r="NHZ81" s="1271"/>
      <c r="NIA81" s="1271"/>
      <c r="NIB81" s="1271"/>
      <c r="NIC81" s="1271"/>
      <c r="NID81" s="1271"/>
      <c r="NIE81" s="1271"/>
      <c r="NIF81" s="1271"/>
      <c r="NIG81" s="1271"/>
      <c r="NIH81" s="1271"/>
      <c r="NII81" s="1271"/>
      <c r="NIJ81" s="1271"/>
      <c r="NIK81" s="1271"/>
      <c r="NIL81" s="1271"/>
      <c r="NIM81" s="1271"/>
      <c r="NIN81" s="1271"/>
      <c r="NIO81" s="1271"/>
      <c r="NIP81" s="1271"/>
      <c r="NIQ81" s="1271"/>
      <c r="NIR81" s="1271"/>
      <c r="NIS81" s="1271"/>
      <c r="NIT81" s="1271"/>
      <c r="NIU81" s="1271"/>
      <c r="NIV81" s="1271"/>
      <c r="NIW81" s="1271"/>
      <c r="NIX81" s="1271"/>
      <c r="NIY81" s="1271"/>
      <c r="NIZ81" s="1271"/>
      <c r="NJA81" s="1271"/>
      <c r="NJB81" s="1271"/>
      <c r="NJC81" s="1271"/>
      <c r="NJD81" s="1271"/>
      <c r="NJE81" s="1271"/>
      <c r="NJF81" s="1271"/>
      <c r="NJG81" s="1271"/>
      <c r="NJH81" s="1271"/>
      <c r="NJI81" s="1271"/>
      <c r="NJJ81" s="1271"/>
      <c r="NJK81" s="1271"/>
      <c r="NJL81" s="1271"/>
      <c r="NJM81" s="1271"/>
      <c r="NJN81" s="1271"/>
      <c r="NJO81" s="1271"/>
      <c r="NJP81" s="1271"/>
      <c r="NJQ81" s="1271"/>
      <c r="NJR81" s="1271"/>
      <c r="NJS81" s="1271"/>
      <c r="NJT81" s="1271"/>
      <c r="NJU81" s="1271"/>
      <c r="NJV81" s="1271"/>
      <c r="NJW81" s="1271"/>
      <c r="NJX81" s="1271"/>
      <c r="NJY81" s="1271"/>
      <c r="NJZ81" s="1271"/>
      <c r="NKA81" s="1271"/>
      <c r="NKB81" s="1271"/>
      <c r="NKC81" s="1271"/>
      <c r="NKD81" s="1271"/>
      <c r="NKE81" s="1271"/>
      <c r="NKF81" s="1271"/>
      <c r="NKG81" s="1271"/>
      <c r="NKH81" s="1271"/>
      <c r="NKI81" s="1271"/>
      <c r="NKJ81" s="1271"/>
      <c r="NKK81" s="1271"/>
      <c r="NKL81" s="1271"/>
      <c r="NKM81" s="1271"/>
      <c r="NKN81" s="1271"/>
      <c r="NKO81" s="1271"/>
      <c r="NKP81" s="1271"/>
      <c r="NKQ81" s="1271"/>
      <c r="NKR81" s="1271"/>
      <c r="NKS81" s="1271"/>
      <c r="NKT81" s="1271"/>
      <c r="NKU81" s="1271"/>
      <c r="NKV81" s="1271"/>
      <c r="NKW81" s="1271"/>
      <c r="NKX81" s="1271"/>
      <c r="NKY81" s="1271"/>
      <c r="NKZ81" s="1271"/>
      <c r="NLA81" s="1271"/>
      <c r="NLB81" s="1271"/>
      <c r="NLC81" s="1271"/>
      <c r="NLD81" s="1271"/>
      <c r="NLE81" s="1271"/>
      <c r="NLF81" s="1271"/>
      <c r="NLG81" s="1271"/>
      <c r="NLH81" s="1271"/>
      <c r="NLI81" s="1271"/>
      <c r="NLJ81" s="1271"/>
      <c r="NLK81" s="1271"/>
      <c r="NLL81" s="1271"/>
      <c r="NLM81" s="1271"/>
      <c r="NLN81" s="1271"/>
      <c r="NLO81" s="1271"/>
      <c r="NLP81" s="1271"/>
      <c r="NLQ81" s="1271"/>
      <c r="NLR81" s="1271"/>
      <c r="NLS81" s="1271"/>
      <c r="NLT81" s="1271"/>
      <c r="NLU81" s="1271"/>
      <c r="NLV81" s="1271"/>
      <c r="NLW81" s="1271"/>
      <c r="NLX81" s="1271"/>
      <c r="NLY81" s="1271"/>
      <c r="NLZ81" s="1271"/>
      <c r="NMA81" s="1271"/>
      <c r="NMB81" s="1271"/>
      <c r="NMC81" s="1271"/>
      <c r="NMD81" s="1271"/>
      <c r="NME81" s="1271"/>
      <c r="NMF81" s="1271"/>
      <c r="NMG81" s="1271"/>
      <c r="NMH81" s="1271"/>
      <c r="NMI81" s="1271"/>
      <c r="NMJ81" s="1271"/>
      <c r="NMK81" s="1271"/>
      <c r="NML81" s="1271"/>
      <c r="NMM81" s="1271"/>
      <c r="NMN81" s="1271"/>
      <c r="NMO81" s="1271"/>
      <c r="NMP81" s="1271"/>
      <c r="NMQ81" s="1271"/>
      <c r="NMR81" s="1271"/>
      <c r="NMS81" s="1271"/>
      <c r="NMT81" s="1271"/>
      <c r="NMU81" s="1271"/>
      <c r="NMV81" s="1271"/>
      <c r="NMW81" s="1271"/>
      <c r="NMX81" s="1271"/>
      <c r="NMY81" s="1271"/>
      <c r="NMZ81" s="1271"/>
      <c r="NNA81" s="1271"/>
      <c r="NNB81" s="1271"/>
      <c r="NNC81" s="1271"/>
      <c r="NND81" s="1271"/>
      <c r="NNE81" s="1271"/>
      <c r="NNF81" s="1271"/>
      <c r="NNG81" s="1271"/>
      <c r="NNH81" s="1271"/>
      <c r="NNI81" s="1271"/>
      <c r="NNJ81" s="1271"/>
      <c r="NNK81" s="1271"/>
      <c r="NNL81" s="1271"/>
      <c r="NNM81" s="1271"/>
      <c r="NNN81" s="1271"/>
      <c r="NNO81" s="1271"/>
      <c r="NNP81" s="1271"/>
      <c r="NNQ81" s="1271"/>
      <c r="NNR81" s="1271"/>
      <c r="NNS81" s="1271"/>
      <c r="NNT81" s="1271"/>
      <c r="NNU81" s="1271"/>
      <c r="NNV81" s="1271"/>
      <c r="NNW81" s="1271"/>
      <c r="NNX81" s="1271"/>
      <c r="NNY81" s="1271"/>
      <c r="NNZ81" s="1271"/>
      <c r="NOA81" s="1271"/>
      <c r="NOB81" s="1271"/>
      <c r="NOC81" s="1271"/>
      <c r="NOD81" s="1271"/>
      <c r="NOE81" s="1271"/>
      <c r="NOF81" s="1271"/>
      <c r="NOG81" s="1271"/>
      <c r="NOH81" s="1271"/>
      <c r="NOI81" s="1271"/>
      <c r="NOJ81" s="1271"/>
      <c r="NOK81" s="1271"/>
      <c r="NOL81" s="1271"/>
      <c r="NOM81" s="1271"/>
      <c r="NON81" s="1271"/>
      <c r="NOO81" s="1271"/>
      <c r="NOP81" s="1271"/>
      <c r="NOQ81" s="1271"/>
      <c r="NOR81" s="1271"/>
      <c r="NOS81" s="1271"/>
      <c r="NOT81" s="1271"/>
      <c r="NOU81" s="1271"/>
      <c r="NOV81" s="1271"/>
      <c r="NOW81" s="1271"/>
      <c r="NOX81" s="1271"/>
      <c r="NOY81" s="1271"/>
      <c r="NOZ81" s="1271"/>
      <c r="NPA81" s="1271"/>
      <c r="NPB81" s="1271"/>
      <c r="NPC81" s="1271"/>
      <c r="NPD81" s="1271"/>
      <c r="NPE81" s="1271"/>
      <c r="NPF81" s="1271"/>
      <c r="NPG81" s="1271"/>
      <c r="NPH81" s="1271"/>
      <c r="NPI81" s="1271"/>
      <c r="NPJ81" s="1271"/>
      <c r="NPK81" s="1271"/>
      <c r="NPL81" s="1271"/>
      <c r="NPM81" s="1271"/>
      <c r="NPN81" s="1271"/>
      <c r="NPO81" s="1271"/>
      <c r="NPP81" s="1271"/>
      <c r="NPQ81" s="1271"/>
      <c r="NPR81" s="1271"/>
      <c r="NPS81" s="1271"/>
      <c r="NPT81" s="1271"/>
      <c r="NPU81" s="1271"/>
      <c r="NPV81" s="1271"/>
      <c r="NPW81" s="1271"/>
      <c r="NPX81" s="1271"/>
      <c r="NPY81" s="1271"/>
      <c r="NPZ81" s="1271"/>
      <c r="NQA81" s="1271"/>
      <c r="NQB81" s="1271"/>
      <c r="NQC81" s="1271"/>
      <c r="NQD81" s="1271"/>
      <c r="NQE81" s="1271"/>
      <c r="NQF81" s="1271"/>
      <c r="NQG81" s="1271"/>
      <c r="NQH81" s="1271"/>
      <c r="NQI81" s="1271"/>
      <c r="NQJ81" s="1271"/>
      <c r="NQK81" s="1271"/>
      <c r="NQL81" s="1271"/>
      <c r="NQM81" s="1271"/>
      <c r="NQN81" s="1271"/>
      <c r="NQO81" s="1271"/>
      <c r="NQP81" s="1271"/>
      <c r="NQQ81" s="1271"/>
      <c r="NQR81" s="1271"/>
      <c r="NQS81" s="1271"/>
      <c r="NQT81" s="1271"/>
      <c r="NQU81" s="1271"/>
      <c r="NQV81" s="1271"/>
      <c r="NQW81" s="1271"/>
      <c r="NQX81" s="1271"/>
      <c r="NQY81" s="1271"/>
      <c r="NQZ81" s="1271"/>
      <c r="NRA81" s="1271"/>
      <c r="NRB81" s="1271"/>
      <c r="NRC81" s="1271"/>
      <c r="NRD81" s="1271"/>
      <c r="NRE81" s="1271"/>
      <c r="NRF81" s="1271"/>
      <c r="NRG81" s="1271"/>
      <c r="NRH81" s="1271"/>
      <c r="NRI81" s="1271"/>
      <c r="NRJ81" s="1271"/>
      <c r="NRK81" s="1271"/>
      <c r="NRL81" s="1271"/>
      <c r="NRM81" s="1271"/>
      <c r="NRN81" s="1271"/>
      <c r="NRO81" s="1271"/>
      <c r="NRP81" s="1271"/>
      <c r="NRQ81" s="1271"/>
      <c r="NRR81" s="1271"/>
      <c r="NRS81" s="1271"/>
      <c r="NRT81" s="1271"/>
      <c r="NRU81" s="1271"/>
      <c r="NRV81" s="1271"/>
      <c r="NRW81" s="1271"/>
      <c r="NRX81" s="1271"/>
      <c r="NRY81" s="1271"/>
      <c r="NRZ81" s="1271"/>
      <c r="NSA81" s="1271"/>
      <c r="NSB81" s="1271"/>
      <c r="NSC81" s="1271"/>
      <c r="NSD81" s="1271"/>
      <c r="NSE81" s="1271"/>
      <c r="NSF81" s="1271"/>
      <c r="NSG81" s="1271"/>
      <c r="NSH81" s="1271"/>
      <c r="NSI81" s="1271"/>
      <c r="NSJ81" s="1271"/>
      <c r="NSK81" s="1271"/>
      <c r="NSL81" s="1271"/>
      <c r="NSM81" s="1271"/>
      <c r="NSN81" s="1271"/>
      <c r="NSO81" s="1271"/>
      <c r="NSP81" s="1271"/>
      <c r="NSQ81" s="1271"/>
      <c r="NSR81" s="1271"/>
      <c r="NSS81" s="1271"/>
      <c r="NST81" s="1271"/>
      <c r="NSU81" s="1271"/>
      <c r="NSV81" s="1271"/>
      <c r="NSW81" s="1271"/>
      <c r="NSX81" s="1271"/>
      <c r="NSY81" s="1271"/>
      <c r="NSZ81" s="1271"/>
      <c r="NTA81" s="1271"/>
      <c r="NTB81" s="1271"/>
      <c r="NTC81" s="1271"/>
      <c r="NTD81" s="1271"/>
      <c r="NTE81" s="1271"/>
      <c r="NTF81" s="1271"/>
      <c r="NTG81" s="1271"/>
      <c r="NTH81" s="1271"/>
      <c r="NTI81" s="1271"/>
      <c r="NTJ81" s="1271"/>
      <c r="NTK81" s="1271"/>
      <c r="NTL81" s="1271"/>
      <c r="NTM81" s="1271"/>
      <c r="NTN81" s="1271"/>
      <c r="NTO81" s="1271"/>
      <c r="NTP81" s="1271"/>
      <c r="NTQ81" s="1271"/>
      <c r="NTR81" s="1271"/>
      <c r="NTS81" s="1271"/>
      <c r="NTT81" s="1271"/>
      <c r="NTU81" s="1271"/>
      <c r="NTV81" s="1271"/>
      <c r="NTW81" s="1271"/>
      <c r="NTX81" s="1271"/>
      <c r="NTY81" s="1271"/>
      <c r="NTZ81" s="1271"/>
      <c r="NUA81" s="1271"/>
      <c r="NUB81" s="1271"/>
      <c r="NUC81" s="1271"/>
      <c r="NUD81" s="1271"/>
      <c r="NUE81" s="1271"/>
      <c r="NUF81" s="1271"/>
      <c r="NUG81" s="1271"/>
      <c r="NUH81" s="1271"/>
      <c r="NUI81" s="1271"/>
      <c r="NUJ81" s="1271"/>
      <c r="NUK81" s="1271"/>
      <c r="NUL81" s="1271"/>
      <c r="NUM81" s="1271"/>
      <c r="NUN81" s="1271"/>
      <c r="NUO81" s="1271"/>
      <c r="NUP81" s="1271"/>
      <c r="NUQ81" s="1271"/>
      <c r="NUR81" s="1271"/>
      <c r="NUS81" s="1271"/>
      <c r="NUT81" s="1271"/>
      <c r="NUU81" s="1271"/>
      <c r="NUV81" s="1271"/>
      <c r="NUW81" s="1271"/>
      <c r="NUX81" s="1271"/>
      <c r="NUY81" s="1271"/>
      <c r="NUZ81" s="1271"/>
      <c r="NVA81" s="1271"/>
      <c r="NVB81" s="1271"/>
      <c r="NVC81" s="1271"/>
      <c r="NVD81" s="1271"/>
      <c r="NVE81" s="1271"/>
      <c r="NVF81" s="1271"/>
      <c r="NVG81" s="1271"/>
      <c r="NVH81" s="1271"/>
      <c r="NVI81" s="1271"/>
      <c r="NVJ81" s="1271"/>
      <c r="NVK81" s="1271"/>
      <c r="NVL81" s="1271"/>
      <c r="NVM81" s="1271"/>
      <c r="NVN81" s="1271"/>
      <c r="NVO81" s="1271"/>
      <c r="NVP81" s="1271"/>
      <c r="NVQ81" s="1271"/>
      <c r="NVR81" s="1271"/>
      <c r="NVS81" s="1271"/>
      <c r="NVT81" s="1271"/>
      <c r="NVU81" s="1271"/>
      <c r="NVV81" s="1271"/>
      <c r="NVW81" s="1271"/>
      <c r="NVX81" s="1271"/>
      <c r="NVY81" s="1271"/>
      <c r="NVZ81" s="1271"/>
      <c r="NWA81" s="1271"/>
      <c r="NWB81" s="1271"/>
      <c r="NWC81" s="1271"/>
      <c r="NWD81" s="1271"/>
      <c r="NWE81" s="1271"/>
      <c r="NWF81" s="1271"/>
      <c r="NWG81" s="1271"/>
      <c r="NWH81" s="1271"/>
      <c r="NWI81" s="1271"/>
      <c r="NWJ81" s="1271"/>
      <c r="NWK81" s="1271"/>
      <c r="NWL81" s="1271"/>
      <c r="NWM81" s="1271"/>
      <c r="NWN81" s="1271"/>
      <c r="NWO81" s="1271"/>
      <c r="NWP81" s="1271"/>
      <c r="NWQ81" s="1271"/>
      <c r="NWR81" s="1271"/>
      <c r="NWS81" s="1271"/>
      <c r="NWT81" s="1271"/>
      <c r="NWU81" s="1271"/>
      <c r="NWV81" s="1271"/>
      <c r="NWW81" s="1271"/>
      <c r="NWX81" s="1271"/>
      <c r="NWY81" s="1271"/>
      <c r="NWZ81" s="1271"/>
      <c r="NXA81" s="1271"/>
      <c r="NXB81" s="1271"/>
      <c r="NXC81" s="1271"/>
      <c r="NXD81" s="1271"/>
      <c r="NXE81" s="1271"/>
      <c r="NXF81" s="1271"/>
      <c r="NXG81" s="1271"/>
      <c r="NXH81" s="1271"/>
      <c r="NXI81" s="1271"/>
      <c r="NXJ81" s="1271"/>
      <c r="NXK81" s="1271"/>
      <c r="NXL81" s="1271"/>
      <c r="NXM81" s="1271"/>
      <c r="NXN81" s="1271"/>
      <c r="NXO81" s="1271"/>
      <c r="NXP81" s="1271"/>
      <c r="NXQ81" s="1271"/>
      <c r="NXR81" s="1271"/>
      <c r="NXS81" s="1271"/>
      <c r="NXT81" s="1271"/>
      <c r="NXU81" s="1271"/>
      <c r="NXV81" s="1271"/>
      <c r="NXW81" s="1271"/>
      <c r="NXX81" s="1271"/>
      <c r="NXY81" s="1271"/>
      <c r="NXZ81" s="1271"/>
      <c r="NYA81" s="1271"/>
      <c r="NYB81" s="1271"/>
      <c r="NYC81" s="1271"/>
      <c r="NYD81" s="1271"/>
      <c r="NYE81" s="1271"/>
      <c r="NYF81" s="1271"/>
      <c r="NYG81" s="1271"/>
      <c r="NYH81" s="1271"/>
      <c r="NYI81" s="1271"/>
      <c r="NYJ81" s="1271"/>
      <c r="NYK81" s="1271"/>
      <c r="NYL81" s="1271"/>
      <c r="NYM81" s="1271"/>
      <c r="NYN81" s="1271"/>
      <c r="NYO81" s="1271"/>
      <c r="NYP81" s="1271"/>
      <c r="NYQ81" s="1271"/>
      <c r="NYR81" s="1271"/>
      <c r="NYS81" s="1271"/>
      <c r="NYT81" s="1271"/>
      <c r="NYU81" s="1271"/>
      <c r="NYV81" s="1271"/>
      <c r="NYW81" s="1271"/>
      <c r="NYX81" s="1271"/>
      <c r="NYY81" s="1271"/>
      <c r="NYZ81" s="1271"/>
      <c r="NZA81" s="1271"/>
      <c r="NZB81" s="1271"/>
      <c r="NZC81" s="1271"/>
      <c r="NZD81" s="1271"/>
      <c r="NZE81" s="1271"/>
      <c r="NZF81" s="1271"/>
      <c r="NZG81" s="1271"/>
      <c r="NZH81" s="1271"/>
      <c r="NZI81" s="1271"/>
      <c r="NZJ81" s="1271"/>
      <c r="NZK81" s="1271"/>
      <c r="NZL81" s="1271"/>
      <c r="NZM81" s="1271"/>
      <c r="NZN81" s="1271"/>
      <c r="NZO81" s="1271"/>
      <c r="NZP81" s="1271"/>
      <c r="NZQ81" s="1271"/>
      <c r="NZR81" s="1271"/>
      <c r="NZS81" s="1271"/>
      <c r="NZT81" s="1271"/>
      <c r="NZU81" s="1271"/>
      <c r="NZV81" s="1271"/>
      <c r="NZW81" s="1271"/>
      <c r="NZX81" s="1271"/>
      <c r="NZY81" s="1271"/>
      <c r="NZZ81" s="1271"/>
      <c r="OAA81" s="1271"/>
      <c r="OAB81" s="1271"/>
      <c r="OAC81" s="1271"/>
      <c r="OAD81" s="1271"/>
      <c r="OAE81" s="1271"/>
      <c r="OAF81" s="1271"/>
      <c r="OAG81" s="1271"/>
      <c r="OAH81" s="1271"/>
      <c r="OAI81" s="1271"/>
      <c r="OAJ81" s="1271"/>
      <c r="OAK81" s="1271"/>
      <c r="OAL81" s="1271"/>
      <c r="OAM81" s="1271"/>
      <c r="OAN81" s="1271"/>
      <c r="OAO81" s="1271"/>
      <c r="OAP81" s="1271"/>
      <c r="OAQ81" s="1271"/>
      <c r="OAR81" s="1271"/>
      <c r="OAS81" s="1271"/>
      <c r="OAT81" s="1271"/>
      <c r="OAU81" s="1271"/>
      <c r="OAV81" s="1271"/>
      <c r="OAW81" s="1271"/>
      <c r="OAX81" s="1271"/>
      <c r="OAY81" s="1271"/>
      <c r="OAZ81" s="1271"/>
      <c r="OBA81" s="1271"/>
      <c r="OBB81" s="1271"/>
      <c r="OBC81" s="1271"/>
      <c r="OBD81" s="1271"/>
      <c r="OBE81" s="1271"/>
      <c r="OBF81" s="1271"/>
      <c r="OBG81" s="1271"/>
      <c r="OBH81" s="1271"/>
      <c r="OBI81" s="1271"/>
      <c r="OBJ81" s="1271"/>
      <c r="OBK81" s="1271"/>
      <c r="OBL81" s="1271"/>
      <c r="OBM81" s="1271"/>
      <c r="OBN81" s="1271"/>
      <c r="OBO81" s="1271"/>
      <c r="OBP81" s="1271"/>
      <c r="OBQ81" s="1271"/>
      <c r="OBR81" s="1271"/>
      <c r="OBS81" s="1271"/>
      <c r="OBT81" s="1271"/>
      <c r="OBU81" s="1271"/>
      <c r="OBV81" s="1271"/>
      <c r="OBW81" s="1271"/>
      <c r="OBX81" s="1271"/>
      <c r="OBY81" s="1271"/>
      <c r="OBZ81" s="1271"/>
      <c r="OCA81" s="1271"/>
      <c r="OCB81" s="1271"/>
      <c r="OCC81" s="1271"/>
      <c r="OCD81" s="1271"/>
      <c r="OCE81" s="1271"/>
      <c r="OCF81" s="1271"/>
      <c r="OCG81" s="1271"/>
      <c r="OCH81" s="1271"/>
      <c r="OCI81" s="1271"/>
      <c r="OCJ81" s="1271"/>
      <c r="OCK81" s="1271"/>
      <c r="OCL81" s="1271"/>
      <c r="OCM81" s="1271"/>
      <c r="OCN81" s="1271"/>
      <c r="OCO81" s="1271"/>
      <c r="OCP81" s="1271"/>
      <c r="OCQ81" s="1271"/>
      <c r="OCR81" s="1271"/>
      <c r="OCS81" s="1271"/>
      <c r="OCT81" s="1271"/>
      <c r="OCU81" s="1271"/>
      <c r="OCV81" s="1271"/>
      <c r="OCW81" s="1271"/>
      <c r="OCX81" s="1271"/>
      <c r="OCY81" s="1271"/>
      <c r="OCZ81" s="1271"/>
      <c r="ODA81" s="1271"/>
      <c r="ODB81" s="1271"/>
      <c r="ODC81" s="1271"/>
      <c r="ODD81" s="1271"/>
      <c r="ODE81" s="1271"/>
      <c r="ODF81" s="1271"/>
      <c r="ODG81" s="1271"/>
      <c r="ODH81" s="1271"/>
      <c r="ODI81" s="1271"/>
      <c r="ODJ81" s="1271"/>
      <c r="ODK81" s="1271"/>
      <c r="ODL81" s="1271"/>
      <c r="ODM81" s="1271"/>
      <c r="ODN81" s="1271"/>
      <c r="ODO81" s="1271"/>
      <c r="ODP81" s="1271"/>
      <c r="ODQ81" s="1271"/>
      <c r="ODR81" s="1271"/>
      <c r="ODS81" s="1271"/>
      <c r="ODT81" s="1271"/>
      <c r="ODU81" s="1271"/>
      <c r="ODV81" s="1271"/>
      <c r="ODW81" s="1271"/>
      <c r="ODX81" s="1271"/>
      <c r="ODY81" s="1271"/>
      <c r="ODZ81" s="1271"/>
      <c r="OEA81" s="1271"/>
      <c r="OEB81" s="1271"/>
      <c r="OEC81" s="1271"/>
      <c r="OED81" s="1271"/>
      <c r="OEE81" s="1271"/>
      <c r="OEF81" s="1271"/>
      <c r="OEG81" s="1271"/>
      <c r="OEH81" s="1271"/>
      <c r="OEI81" s="1271"/>
      <c r="OEJ81" s="1271"/>
      <c r="OEK81" s="1271"/>
      <c r="OEL81" s="1271"/>
      <c r="OEM81" s="1271"/>
      <c r="OEN81" s="1271"/>
      <c r="OEO81" s="1271"/>
      <c r="OEP81" s="1271"/>
      <c r="OEQ81" s="1271"/>
      <c r="OER81" s="1271"/>
      <c r="OES81" s="1271"/>
      <c r="OET81" s="1271"/>
      <c r="OEU81" s="1271"/>
      <c r="OEV81" s="1271"/>
      <c r="OEW81" s="1271"/>
      <c r="OEX81" s="1271"/>
      <c r="OEY81" s="1271"/>
      <c r="OEZ81" s="1271"/>
      <c r="OFA81" s="1271"/>
      <c r="OFB81" s="1271"/>
      <c r="OFC81" s="1271"/>
      <c r="OFD81" s="1271"/>
      <c r="OFE81" s="1271"/>
      <c r="OFF81" s="1271"/>
      <c r="OFG81" s="1271"/>
      <c r="OFH81" s="1271"/>
      <c r="OFI81" s="1271"/>
      <c r="OFJ81" s="1271"/>
      <c r="OFK81" s="1271"/>
      <c r="OFL81" s="1271"/>
      <c r="OFM81" s="1271"/>
      <c r="OFN81" s="1271"/>
      <c r="OFO81" s="1271"/>
      <c r="OFP81" s="1271"/>
      <c r="OFQ81" s="1271"/>
      <c r="OFR81" s="1271"/>
      <c r="OFS81" s="1271"/>
      <c r="OFT81" s="1271"/>
      <c r="OFU81" s="1271"/>
      <c r="OFV81" s="1271"/>
      <c r="OFW81" s="1271"/>
      <c r="OFX81" s="1271"/>
      <c r="OFY81" s="1271"/>
      <c r="OFZ81" s="1271"/>
      <c r="OGA81" s="1271"/>
      <c r="OGB81" s="1271"/>
      <c r="OGC81" s="1271"/>
      <c r="OGD81" s="1271"/>
      <c r="OGE81" s="1271"/>
      <c r="OGF81" s="1271"/>
      <c r="OGG81" s="1271"/>
      <c r="OGH81" s="1271"/>
      <c r="OGI81" s="1271"/>
      <c r="OGJ81" s="1271"/>
      <c r="OGK81" s="1271"/>
      <c r="OGL81" s="1271"/>
      <c r="OGM81" s="1271"/>
      <c r="OGN81" s="1271"/>
      <c r="OGO81" s="1271"/>
      <c r="OGP81" s="1271"/>
      <c r="OGQ81" s="1271"/>
      <c r="OGR81" s="1271"/>
      <c r="OGS81" s="1271"/>
      <c r="OGT81" s="1271"/>
      <c r="OGU81" s="1271"/>
      <c r="OGV81" s="1271"/>
      <c r="OGW81" s="1271"/>
      <c r="OGX81" s="1271"/>
      <c r="OGY81" s="1271"/>
      <c r="OGZ81" s="1271"/>
      <c r="OHA81" s="1271"/>
      <c r="OHB81" s="1271"/>
      <c r="OHC81" s="1271"/>
      <c r="OHD81" s="1271"/>
      <c r="OHE81" s="1271"/>
      <c r="OHF81" s="1271"/>
      <c r="OHG81" s="1271"/>
      <c r="OHH81" s="1271"/>
      <c r="OHI81" s="1271"/>
      <c r="OHJ81" s="1271"/>
      <c r="OHK81" s="1271"/>
      <c r="OHL81" s="1271"/>
      <c r="OHM81" s="1271"/>
      <c r="OHN81" s="1271"/>
      <c r="OHO81" s="1271"/>
      <c r="OHP81" s="1271"/>
      <c r="OHQ81" s="1271"/>
      <c r="OHR81" s="1271"/>
      <c r="OHS81" s="1271"/>
      <c r="OHT81" s="1271"/>
      <c r="OHU81" s="1271"/>
      <c r="OHV81" s="1271"/>
      <c r="OHW81" s="1271"/>
      <c r="OHX81" s="1271"/>
      <c r="OHY81" s="1271"/>
      <c r="OHZ81" s="1271"/>
      <c r="OIA81" s="1271"/>
      <c r="OIB81" s="1271"/>
      <c r="OIC81" s="1271"/>
      <c r="OID81" s="1271"/>
      <c r="OIE81" s="1271"/>
      <c r="OIF81" s="1271"/>
      <c r="OIG81" s="1271"/>
      <c r="OIH81" s="1271"/>
      <c r="OII81" s="1271"/>
      <c r="OIJ81" s="1271"/>
      <c r="OIK81" s="1271"/>
      <c r="OIL81" s="1271"/>
      <c r="OIM81" s="1271"/>
      <c r="OIN81" s="1271"/>
      <c r="OIO81" s="1271"/>
      <c r="OIP81" s="1271"/>
      <c r="OIQ81" s="1271"/>
      <c r="OIR81" s="1271"/>
      <c r="OIS81" s="1271"/>
      <c r="OIT81" s="1271"/>
      <c r="OIU81" s="1271"/>
      <c r="OIV81" s="1271"/>
      <c r="OIW81" s="1271"/>
      <c r="OIX81" s="1271"/>
      <c r="OIY81" s="1271"/>
      <c r="OIZ81" s="1271"/>
      <c r="OJA81" s="1271"/>
      <c r="OJB81" s="1271"/>
      <c r="OJC81" s="1271"/>
      <c r="OJD81" s="1271"/>
      <c r="OJE81" s="1271"/>
      <c r="OJF81" s="1271"/>
      <c r="OJG81" s="1271"/>
      <c r="OJH81" s="1271"/>
      <c r="OJI81" s="1271"/>
      <c r="OJJ81" s="1271"/>
      <c r="OJK81" s="1271"/>
      <c r="OJL81" s="1271"/>
      <c r="OJM81" s="1271"/>
      <c r="OJN81" s="1271"/>
      <c r="OJO81" s="1271"/>
      <c r="OJP81" s="1271"/>
      <c r="OJQ81" s="1271"/>
      <c r="OJR81" s="1271"/>
      <c r="OJS81" s="1271"/>
      <c r="OJT81" s="1271"/>
      <c r="OJU81" s="1271"/>
      <c r="OJV81" s="1271"/>
      <c r="OJW81" s="1271"/>
      <c r="OJX81" s="1271"/>
      <c r="OJY81" s="1271"/>
      <c r="OJZ81" s="1271"/>
      <c r="OKA81" s="1271"/>
      <c r="OKB81" s="1271"/>
      <c r="OKC81" s="1271"/>
      <c r="OKD81" s="1271"/>
      <c r="OKE81" s="1271"/>
      <c r="OKF81" s="1271"/>
      <c r="OKG81" s="1271"/>
      <c r="OKH81" s="1271"/>
      <c r="OKI81" s="1271"/>
      <c r="OKJ81" s="1271"/>
      <c r="OKK81" s="1271"/>
      <c r="OKL81" s="1271"/>
      <c r="OKM81" s="1271"/>
      <c r="OKN81" s="1271"/>
      <c r="OKO81" s="1271"/>
      <c r="OKP81" s="1271"/>
      <c r="OKQ81" s="1271"/>
      <c r="OKR81" s="1271"/>
      <c r="OKS81" s="1271"/>
      <c r="OKT81" s="1271"/>
      <c r="OKU81" s="1271"/>
      <c r="OKV81" s="1271"/>
      <c r="OKW81" s="1271"/>
      <c r="OKX81" s="1271"/>
      <c r="OKY81" s="1271"/>
      <c r="OKZ81" s="1271"/>
      <c r="OLA81" s="1271"/>
      <c r="OLB81" s="1271"/>
      <c r="OLC81" s="1271"/>
      <c r="OLD81" s="1271"/>
      <c r="OLE81" s="1271"/>
      <c r="OLF81" s="1271"/>
      <c r="OLG81" s="1271"/>
      <c r="OLH81" s="1271"/>
      <c r="OLI81" s="1271"/>
      <c r="OLJ81" s="1271"/>
      <c r="OLK81" s="1271"/>
      <c r="OLL81" s="1271"/>
      <c r="OLM81" s="1271"/>
      <c r="OLN81" s="1271"/>
      <c r="OLO81" s="1271"/>
      <c r="OLP81" s="1271"/>
      <c r="OLQ81" s="1271"/>
      <c r="OLR81" s="1271"/>
      <c r="OLS81" s="1271"/>
      <c r="OLT81" s="1271"/>
      <c r="OLU81" s="1271"/>
      <c r="OLV81" s="1271"/>
      <c r="OLW81" s="1271"/>
      <c r="OLX81" s="1271"/>
      <c r="OLY81" s="1271"/>
      <c r="OLZ81" s="1271"/>
      <c r="OMA81" s="1271"/>
      <c r="OMB81" s="1271"/>
      <c r="OMC81" s="1271"/>
      <c r="OMD81" s="1271"/>
      <c r="OME81" s="1271"/>
      <c r="OMF81" s="1271"/>
      <c r="OMG81" s="1271"/>
      <c r="OMH81" s="1271"/>
      <c r="OMI81" s="1271"/>
      <c r="OMJ81" s="1271"/>
      <c r="OMK81" s="1271"/>
      <c r="OML81" s="1271"/>
      <c r="OMM81" s="1271"/>
      <c r="OMN81" s="1271"/>
      <c r="OMO81" s="1271"/>
      <c r="OMP81" s="1271"/>
      <c r="OMQ81" s="1271"/>
      <c r="OMR81" s="1271"/>
      <c r="OMS81" s="1271"/>
      <c r="OMT81" s="1271"/>
      <c r="OMU81" s="1271"/>
      <c r="OMV81" s="1271"/>
      <c r="OMW81" s="1271"/>
      <c r="OMX81" s="1271"/>
      <c r="OMY81" s="1271"/>
      <c r="OMZ81" s="1271"/>
      <c r="ONA81" s="1271"/>
      <c r="ONB81" s="1271"/>
      <c r="ONC81" s="1271"/>
      <c r="OND81" s="1271"/>
      <c r="ONE81" s="1271"/>
      <c r="ONF81" s="1271"/>
      <c r="ONG81" s="1271"/>
      <c r="ONH81" s="1271"/>
      <c r="ONI81" s="1271"/>
      <c r="ONJ81" s="1271"/>
      <c r="ONK81" s="1271"/>
      <c r="ONL81" s="1271"/>
      <c r="ONM81" s="1271"/>
      <c r="ONN81" s="1271"/>
      <c r="ONO81" s="1271"/>
      <c r="ONP81" s="1271"/>
      <c r="ONQ81" s="1271"/>
      <c r="ONR81" s="1271"/>
      <c r="ONS81" s="1271"/>
      <c r="ONT81" s="1271"/>
      <c r="ONU81" s="1271"/>
      <c r="ONV81" s="1271"/>
      <c r="ONW81" s="1271"/>
      <c r="ONX81" s="1271"/>
      <c r="ONY81" s="1271"/>
      <c r="ONZ81" s="1271"/>
      <c r="OOA81" s="1271"/>
      <c r="OOB81" s="1271"/>
      <c r="OOC81" s="1271"/>
      <c r="OOD81" s="1271"/>
      <c r="OOE81" s="1271"/>
      <c r="OOF81" s="1271"/>
      <c r="OOG81" s="1271"/>
      <c r="OOH81" s="1271"/>
      <c r="OOI81" s="1271"/>
      <c r="OOJ81" s="1271"/>
      <c r="OOK81" s="1271"/>
      <c r="OOL81" s="1271"/>
      <c r="OOM81" s="1271"/>
      <c r="OON81" s="1271"/>
      <c r="OOO81" s="1271"/>
      <c r="OOP81" s="1271"/>
      <c r="OOQ81" s="1271"/>
      <c r="OOR81" s="1271"/>
      <c r="OOS81" s="1271"/>
      <c r="OOT81" s="1271"/>
      <c r="OOU81" s="1271"/>
      <c r="OOV81" s="1271"/>
      <c r="OOW81" s="1271"/>
      <c r="OOX81" s="1271"/>
      <c r="OOY81" s="1271"/>
      <c r="OOZ81" s="1271"/>
      <c r="OPA81" s="1271"/>
      <c r="OPB81" s="1271"/>
      <c r="OPC81" s="1271"/>
      <c r="OPD81" s="1271"/>
      <c r="OPE81" s="1271"/>
      <c r="OPF81" s="1271"/>
      <c r="OPG81" s="1271"/>
      <c r="OPH81" s="1271"/>
      <c r="OPI81" s="1271"/>
      <c r="OPJ81" s="1271"/>
      <c r="OPK81" s="1271"/>
      <c r="OPL81" s="1271"/>
      <c r="OPM81" s="1271"/>
      <c r="OPN81" s="1271"/>
      <c r="OPO81" s="1271"/>
      <c r="OPP81" s="1271"/>
      <c r="OPQ81" s="1271"/>
      <c r="OPR81" s="1271"/>
      <c r="OPS81" s="1271"/>
      <c r="OPT81" s="1271"/>
      <c r="OPU81" s="1271"/>
      <c r="OPV81" s="1271"/>
      <c r="OPW81" s="1271"/>
      <c r="OPX81" s="1271"/>
      <c r="OPY81" s="1271"/>
      <c r="OPZ81" s="1271"/>
      <c r="OQA81" s="1271"/>
      <c r="OQB81" s="1271"/>
      <c r="OQC81" s="1271"/>
      <c r="OQD81" s="1271"/>
      <c r="OQE81" s="1271"/>
      <c r="OQF81" s="1271"/>
      <c r="OQG81" s="1271"/>
      <c r="OQH81" s="1271"/>
      <c r="OQI81" s="1271"/>
      <c r="OQJ81" s="1271"/>
      <c r="OQK81" s="1271"/>
      <c r="OQL81" s="1271"/>
      <c r="OQM81" s="1271"/>
      <c r="OQN81" s="1271"/>
      <c r="OQO81" s="1271"/>
      <c r="OQP81" s="1271"/>
      <c r="OQQ81" s="1271"/>
      <c r="OQR81" s="1271"/>
      <c r="OQS81" s="1271"/>
      <c r="OQT81" s="1271"/>
      <c r="OQU81" s="1271"/>
      <c r="OQV81" s="1271"/>
      <c r="OQW81" s="1271"/>
      <c r="OQX81" s="1271"/>
      <c r="OQY81" s="1271"/>
      <c r="OQZ81" s="1271"/>
      <c r="ORA81" s="1271"/>
      <c r="ORB81" s="1271"/>
      <c r="ORC81" s="1271"/>
      <c r="ORD81" s="1271"/>
      <c r="ORE81" s="1271"/>
      <c r="ORF81" s="1271"/>
      <c r="ORG81" s="1271"/>
      <c r="ORH81" s="1271"/>
      <c r="ORI81" s="1271"/>
      <c r="ORJ81" s="1271"/>
      <c r="ORK81" s="1271"/>
      <c r="ORL81" s="1271"/>
      <c r="ORM81" s="1271"/>
      <c r="ORN81" s="1271"/>
      <c r="ORO81" s="1271"/>
      <c r="ORP81" s="1271"/>
      <c r="ORQ81" s="1271"/>
      <c r="ORR81" s="1271"/>
      <c r="ORS81" s="1271"/>
      <c r="ORT81" s="1271"/>
      <c r="ORU81" s="1271"/>
      <c r="ORV81" s="1271"/>
      <c r="ORW81" s="1271"/>
      <c r="ORX81" s="1271"/>
      <c r="ORY81" s="1271"/>
      <c r="ORZ81" s="1271"/>
      <c r="OSA81" s="1271"/>
      <c r="OSB81" s="1271"/>
      <c r="OSC81" s="1271"/>
      <c r="OSD81" s="1271"/>
      <c r="OSE81" s="1271"/>
      <c r="OSF81" s="1271"/>
      <c r="OSG81" s="1271"/>
      <c r="OSH81" s="1271"/>
      <c r="OSI81" s="1271"/>
      <c r="OSJ81" s="1271"/>
      <c r="OSK81" s="1271"/>
      <c r="OSL81" s="1271"/>
      <c r="OSM81" s="1271"/>
      <c r="OSN81" s="1271"/>
      <c r="OSO81" s="1271"/>
      <c r="OSP81" s="1271"/>
      <c r="OSQ81" s="1271"/>
      <c r="OSR81" s="1271"/>
      <c r="OSS81" s="1271"/>
      <c r="OST81" s="1271"/>
      <c r="OSU81" s="1271"/>
      <c r="OSV81" s="1271"/>
      <c r="OSW81" s="1271"/>
      <c r="OSX81" s="1271"/>
      <c r="OSY81" s="1271"/>
      <c r="OSZ81" s="1271"/>
      <c r="OTA81" s="1271"/>
      <c r="OTB81" s="1271"/>
      <c r="OTC81" s="1271"/>
      <c r="OTD81" s="1271"/>
      <c r="OTE81" s="1271"/>
      <c r="OTF81" s="1271"/>
      <c r="OTG81" s="1271"/>
      <c r="OTH81" s="1271"/>
      <c r="OTI81" s="1271"/>
      <c r="OTJ81" s="1271"/>
      <c r="OTK81" s="1271"/>
      <c r="OTL81" s="1271"/>
      <c r="OTM81" s="1271"/>
      <c r="OTN81" s="1271"/>
      <c r="OTO81" s="1271"/>
      <c r="OTP81" s="1271"/>
      <c r="OTQ81" s="1271"/>
      <c r="OTR81" s="1271"/>
      <c r="OTS81" s="1271"/>
      <c r="OTT81" s="1271"/>
      <c r="OTU81" s="1271"/>
      <c r="OTV81" s="1271"/>
      <c r="OTW81" s="1271"/>
      <c r="OTX81" s="1271"/>
      <c r="OTY81" s="1271"/>
      <c r="OTZ81" s="1271"/>
      <c r="OUA81" s="1271"/>
      <c r="OUB81" s="1271"/>
      <c r="OUC81" s="1271"/>
      <c r="OUD81" s="1271"/>
      <c r="OUE81" s="1271"/>
      <c r="OUF81" s="1271"/>
      <c r="OUG81" s="1271"/>
      <c r="OUH81" s="1271"/>
      <c r="OUI81" s="1271"/>
      <c r="OUJ81" s="1271"/>
      <c r="OUK81" s="1271"/>
      <c r="OUL81" s="1271"/>
      <c r="OUM81" s="1271"/>
      <c r="OUN81" s="1271"/>
      <c r="OUO81" s="1271"/>
      <c r="OUP81" s="1271"/>
      <c r="OUQ81" s="1271"/>
      <c r="OUR81" s="1271"/>
      <c r="OUS81" s="1271"/>
      <c r="OUT81" s="1271"/>
      <c r="OUU81" s="1271"/>
      <c r="OUV81" s="1271"/>
      <c r="OUW81" s="1271"/>
      <c r="OUX81" s="1271"/>
      <c r="OUY81" s="1271"/>
      <c r="OUZ81" s="1271"/>
      <c r="OVA81" s="1271"/>
      <c r="OVB81" s="1271"/>
      <c r="OVC81" s="1271"/>
      <c r="OVD81" s="1271"/>
      <c r="OVE81" s="1271"/>
      <c r="OVF81" s="1271"/>
      <c r="OVG81" s="1271"/>
      <c r="OVH81" s="1271"/>
      <c r="OVI81" s="1271"/>
      <c r="OVJ81" s="1271"/>
      <c r="OVK81" s="1271"/>
      <c r="OVL81" s="1271"/>
      <c r="OVM81" s="1271"/>
      <c r="OVN81" s="1271"/>
      <c r="OVO81" s="1271"/>
      <c r="OVP81" s="1271"/>
      <c r="OVQ81" s="1271"/>
      <c r="OVR81" s="1271"/>
      <c r="OVS81" s="1271"/>
      <c r="OVT81" s="1271"/>
      <c r="OVU81" s="1271"/>
      <c r="OVV81" s="1271"/>
      <c r="OVW81" s="1271"/>
      <c r="OVX81" s="1271"/>
      <c r="OVY81" s="1271"/>
      <c r="OVZ81" s="1271"/>
      <c r="OWA81" s="1271"/>
      <c r="OWB81" s="1271"/>
      <c r="OWC81" s="1271"/>
      <c r="OWD81" s="1271"/>
      <c r="OWE81" s="1271"/>
      <c r="OWF81" s="1271"/>
      <c r="OWG81" s="1271"/>
      <c r="OWH81" s="1271"/>
      <c r="OWI81" s="1271"/>
      <c r="OWJ81" s="1271"/>
      <c r="OWK81" s="1271"/>
      <c r="OWL81" s="1271"/>
      <c r="OWM81" s="1271"/>
      <c r="OWN81" s="1271"/>
      <c r="OWO81" s="1271"/>
      <c r="OWP81" s="1271"/>
      <c r="OWQ81" s="1271"/>
      <c r="OWR81" s="1271"/>
      <c r="OWS81" s="1271"/>
      <c r="OWT81" s="1271"/>
      <c r="OWU81" s="1271"/>
      <c r="OWV81" s="1271"/>
      <c r="OWW81" s="1271"/>
      <c r="OWX81" s="1271"/>
      <c r="OWY81" s="1271"/>
      <c r="OWZ81" s="1271"/>
      <c r="OXA81" s="1271"/>
      <c r="OXB81" s="1271"/>
      <c r="OXC81" s="1271"/>
      <c r="OXD81" s="1271"/>
      <c r="OXE81" s="1271"/>
      <c r="OXF81" s="1271"/>
      <c r="OXG81" s="1271"/>
      <c r="OXH81" s="1271"/>
      <c r="OXI81" s="1271"/>
      <c r="OXJ81" s="1271"/>
      <c r="OXK81" s="1271"/>
      <c r="OXL81" s="1271"/>
      <c r="OXM81" s="1271"/>
      <c r="OXN81" s="1271"/>
      <c r="OXO81" s="1271"/>
      <c r="OXP81" s="1271"/>
      <c r="OXQ81" s="1271"/>
      <c r="OXR81" s="1271"/>
      <c r="OXS81" s="1271"/>
      <c r="OXT81" s="1271"/>
      <c r="OXU81" s="1271"/>
      <c r="OXV81" s="1271"/>
      <c r="OXW81" s="1271"/>
      <c r="OXX81" s="1271"/>
      <c r="OXY81" s="1271"/>
      <c r="OXZ81" s="1271"/>
      <c r="OYA81" s="1271"/>
      <c r="OYB81" s="1271"/>
      <c r="OYC81" s="1271"/>
      <c r="OYD81" s="1271"/>
      <c r="OYE81" s="1271"/>
      <c r="OYF81" s="1271"/>
      <c r="OYG81" s="1271"/>
      <c r="OYH81" s="1271"/>
      <c r="OYI81" s="1271"/>
      <c r="OYJ81" s="1271"/>
      <c r="OYK81" s="1271"/>
      <c r="OYL81" s="1271"/>
      <c r="OYM81" s="1271"/>
      <c r="OYN81" s="1271"/>
      <c r="OYO81" s="1271"/>
      <c r="OYP81" s="1271"/>
      <c r="OYQ81" s="1271"/>
      <c r="OYR81" s="1271"/>
      <c r="OYS81" s="1271"/>
      <c r="OYT81" s="1271"/>
      <c r="OYU81" s="1271"/>
      <c r="OYV81" s="1271"/>
      <c r="OYW81" s="1271"/>
      <c r="OYX81" s="1271"/>
      <c r="OYY81" s="1271"/>
      <c r="OYZ81" s="1271"/>
      <c r="OZA81" s="1271"/>
      <c r="OZB81" s="1271"/>
      <c r="OZC81" s="1271"/>
      <c r="OZD81" s="1271"/>
      <c r="OZE81" s="1271"/>
      <c r="OZF81" s="1271"/>
      <c r="OZG81" s="1271"/>
      <c r="OZH81" s="1271"/>
      <c r="OZI81" s="1271"/>
      <c r="OZJ81" s="1271"/>
      <c r="OZK81" s="1271"/>
      <c r="OZL81" s="1271"/>
      <c r="OZM81" s="1271"/>
      <c r="OZN81" s="1271"/>
      <c r="OZO81" s="1271"/>
      <c r="OZP81" s="1271"/>
      <c r="OZQ81" s="1271"/>
      <c r="OZR81" s="1271"/>
      <c r="OZS81" s="1271"/>
      <c r="OZT81" s="1271"/>
      <c r="OZU81" s="1271"/>
      <c r="OZV81" s="1271"/>
      <c r="OZW81" s="1271"/>
      <c r="OZX81" s="1271"/>
      <c r="OZY81" s="1271"/>
      <c r="OZZ81" s="1271"/>
      <c r="PAA81" s="1271"/>
      <c r="PAB81" s="1271"/>
      <c r="PAC81" s="1271"/>
      <c r="PAD81" s="1271"/>
      <c r="PAE81" s="1271"/>
      <c r="PAF81" s="1271"/>
      <c r="PAG81" s="1271"/>
      <c r="PAH81" s="1271"/>
      <c r="PAI81" s="1271"/>
      <c r="PAJ81" s="1271"/>
      <c r="PAK81" s="1271"/>
      <c r="PAL81" s="1271"/>
      <c r="PAM81" s="1271"/>
      <c r="PAN81" s="1271"/>
      <c r="PAO81" s="1271"/>
      <c r="PAP81" s="1271"/>
      <c r="PAQ81" s="1271"/>
      <c r="PAR81" s="1271"/>
      <c r="PAS81" s="1271"/>
      <c r="PAT81" s="1271"/>
      <c r="PAU81" s="1271"/>
      <c r="PAV81" s="1271"/>
      <c r="PAW81" s="1271"/>
      <c r="PAX81" s="1271"/>
      <c r="PAY81" s="1271"/>
      <c r="PAZ81" s="1271"/>
      <c r="PBA81" s="1271"/>
      <c r="PBB81" s="1271"/>
      <c r="PBC81" s="1271"/>
      <c r="PBD81" s="1271"/>
      <c r="PBE81" s="1271"/>
      <c r="PBF81" s="1271"/>
      <c r="PBG81" s="1271"/>
      <c r="PBH81" s="1271"/>
      <c r="PBI81" s="1271"/>
      <c r="PBJ81" s="1271"/>
      <c r="PBK81" s="1271"/>
      <c r="PBL81" s="1271"/>
      <c r="PBM81" s="1271"/>
      <c r="PBN81" s="1271"/>
      <c r="PBO81" s="1271"/>
      <c r="PBP81" s="1271"/>
      <c r="PBQ81" s="1271"/>
      <c r="PBR81" s="1271"/>
      <c r="PBS81" s="1271"/>
      <c r="PBT81" s="1271"/>
      <c r="PBU81" s="1271"/>
      <c r="PBV81" s="1271"/>
      <c r="PBW81" s="1271"/>
      <c r="PBX81" s="1271"/>
      <c r="PBY81" s="1271"/>
      <c r="PBZ81" s="1271"/>
      <c r="PCA81" s="1271"/>
      <c r="PCB81" s="1271"/>
      <c r="PCC81" s="1271"/>
      <c r="PCD81" s="1271"/>
      <c r="PCE81" s="1271"/>
      <c r="PCF81" s="1271"/>
      <c r="PCG81" s="1271"/>
      <c r="PCH81" s="1271"/>
      <c r="PCI81" s="1271"/>
      <c r="PCJ81" s="1271"/>
      <c r="PCK81" s="1271"/>
      <c r="PCL81" s="1271"/>
      <c r="PCM81" s="1271"/>
      <c r="PCN81" s="1271"/>
      <c r="PCO81" s="1271"/>
      <c r="PCP81" s="1271"/>
      <c r="PCQ81" s="1271"/>
      <c r="PCR81" s="1271"/>
      <c r="PCS81" s="1271"/>
      <c r="PCT81" s="1271"/>
      <c r="PCU81" s="1271"/>
      <c r="PCV81" s="1271"/>
      <c r="PCW81" s="1271"/>
      <c r="PCX81" s="1271"/>
      <c r="PCY81" s="1271"/>
      <c r="PCZ81" s="1271"/>
      <c r="PDA81" s="1271"/>
      <c r="PDB81" s="1271"/>
      <c r="PDC81" s="1271"/>
      <c r="PDD81" s="1271"/>
      <c r="PDE81" s="1271"/>
      <c r="PDF81" s="1271"/>
      <c r="PDG81" s="1271"/>
      <c r="PDH81" s="1271"/>
      <c r="PDI81" s="1271"/>
      <c r="PDJ81" s="1271"/>
      <c r="PDK81" s="1271"/>
      <c r="PDL81" s="1271"/>
      <c r="PDM81" s="1271"/>
      <c r="PDN81" s="1271"/>
      <c r="PDO81" s="1271"/>
      <c r="PDP81" s="1271"/>
      <c r="PDQ81" s="1271"/>
      <c r="PDR81" s="1271"/>
      <c r="PDS81" s="1271"/>
      <c r="PDT81" s="1271"/>
      <c r="PDU81" s="1271"/>
      <c r="PDV81" s="1271"/>
      <c r="PDW81" s="1271"/>
      <c r="PDX81" s="1271"/>
      <c r="PDY81" s="1271"/>
      <c r="PDZ81" s="1271"/>
      <c r="PEA81" s="1271"/>
      <c r="PEB81" s="1271"/>
      <c r="PEC81" s="1271"/>
      <c r="PED81" s="1271"/>
      <c r="PEE81" s="1271"/>
      <c r="PEF81" s="1271"/>
      <c r="PEG81" s="1271"/>
      <c r="PEH81" s="1271"/>
      <c r="PEI81" s="1271"/>
      <c r="PEJ81" s="1271"/>
      <c r="PEK81" s="1271"/>
      <c r="PEL81" s="1271"/>
      <c r="PEM81" s="1271"/>
      <c r="PEN81" s="1271"/>
      <c r="PEO81" s="1271"/>
      <c r="PEP81" s="1271"/>
      <c r="PEQ81" s="1271"/>
      <c r="PER81" s="1271"/>
      <c r="PES81" s="1271"/>
      <c r="PET81" s="1271"/>
      <c r="PEU81" s="1271"/>
      <c r="PEV81" s="1271"/>
      <c r="PEW81" s="1271"/>
      <c r="PEX81" s="1271"/>
      <c r="PEY81" s="1271"/>
      <c r="PEZ81" s="1271"/>
      <c r="PFA81" s="1271"/>
      <c r="PFB81" s="1271"/>
      <c r="PFC81" s="1271"/>
      <c r="PFD81" s="1271"/>
      <c r="PFE81" s="1271"/>
      <c r="PFF81" s="1271"/>
      <c r="PFG81" s="1271"/>
      <c r="PFH81" s="1271"/>
      <c r="PFI81" s="1271"/>
      <c r="PFJ81" s="1271"/>
      <c r="PFK81" s="1271"/>
      <c r="PFL81" s="1271"/>
      <c r="PFM81" s="1271"/>
      <c r="PFN81" s="1271"/>
      <c r="PFO81" s="1271"/>
      <c r="PFP81" s="1271"/>
      <c r="PFQ81" s="1271"/>
      <c r="PFR81" s="1271"/>
      <c r="PFS81" s="1271"/>
      <c r="PFT81" s="1271"/>
      <c r="PFU81" s="1271"/>
      <c r="PFV81" s="1271"/>
      <c r="PFW81" s="1271"/>
      <c r="PFX81" s="1271"/>
      <c r="PFY81" s="1271"/>
      <c r="PFZ81" s="1271"/>
      <c r="PGA81" s="1271"/>
      <c r="PGB81" s="1271"/>
      <c r="PGC81" s="1271"/>
      <c r="PGD81" s="1271"/>
      <c r="PGE81" s="1271"/>
      <c r="PGF81" s="1271"/>
      <c r="PGG81" s="1271"/>
      <c r="PGH81" s="1271"/>
      <c r="PGI81" s="1271"/>
      <c r="PGJ81" s="1271"/>
      <c r="PGK81" s="1271"/>
      <c r="PGL81" s="1271"/>
      <c r="PGM81" s="1271"/>
      <c r="PGN81" s="1271"/>
      <c r="PGO81" s="1271"/>
      <c r="PGP81" s="1271"/>
      <c r="PGQ81" s="1271"/>
      <c r="PGR81" s="1271"/>
      <c r="PGS81" s="1271"/>
      <c r="PGT81" s="1271"/>
      <c r="PGU81" s="1271"/>
      <c r="PGV81" s="1271"/>
      <c r="PGW81" s="1271"/>
      <c r="PGX81" s="1271"/>
      <c r="PGY81" s="1271"/>
      <c r="PGZ81" s="1271"/>
      <c r="PHA81" s="1271"/>
      <c r="PHB81" s="1271"/>
      <c r="PHC81" s="1271"/>
      <c r="PHD81" s="1271"/>
      <c r="PHE81" s="1271"/>
      <c r="PHF81" s="1271"/>
      <c r="PHG81" s="1271"/>
      <c r="PHH81" s="1271"/>
      <c r="PHI81" s="1271"/>
      <c r="PHJ81" s="1271"/>
      <c r="PHK81" s="1271"/>
      <c r="PHL81" s="1271"/>
      <c r="PHM81" s="1271"/>
      <c r="PHN81" s="1271"/>
      <c r="PHO81" s="1271"/>
      <c r="PHP81" s="1271"/>
      <c r="PHQ81" s="1271"/>
      <c r="PHR81" s="1271"/>
      <c r="PHS81" s="1271"/>
      <c r="PHT81" s="1271"/>
      <c r="PHU81" s="1271"/>
      <c r="PHV81" s="1271"/>
      <c r="PHW81" s="1271"/>
      <c r="PHX81" s="1271"/>
      <c r="PHY81" s="1271"/>
      <c r="PHZ81" s="1271"/>
      <c r="PIA81" s="1271"/>
      <c r="PIB81" s="1271"/>
      <c r="PIC81" s="1271"/>
      <c r="PID81" s="1271"/>
      <c r="PIE81" s="1271"/>
      <c r="PIF81" s="1271"/>
      <c r="PIG81" s="1271"/>
      <c r="PIH81" s="1271"/>
      <c r="PII81" s="1271"/>
      <c r="PIJ81" s="1271"/>
      <c r="PIK81" s="1271"/>
      <c r="PIL81" s="1271"/>
      <c r="PIM81" s="1271"/>
      <c r="PIN81" s="1271"/>
      <c r="PIO81" s="1271"/>
      <c r="PIP81" s="1271"/>
      <c r="PIQ81" s="1271"/>
      <c r="PIR81" s="1271"/>
      <c r="PIS81" s="1271"/>
      <c r="PIT81" s="1271"/>
      <c r="PIU81" s="1271"/>
      <c r="PIV81" s="1271"/>
      <c r="PIW81" s="1271"/>
      <c r="PIX81" s="1271"/>
      <c r="PIY81" s="1271"/>
      <c r="PIZ81" s="1271"/>
      <c r="PJA81" s="1271"/>
      <c r="PJB81" s="1271"/>
      <c r="PJC81" s="1271"/>
      <c r="PJD81" s="1271"/>
      <c r="PJE81" s="1271"/>
      <c r="PJF81" s="1271"/>
      <c r="PJG81" s="1271"/>
      <c r="PJH81" s="1271"/>
      <c r="PJI81" s="1271"/>
      <c r="PJJ81" s="1271"/>
      <c r="PJK81" s="1271"/>
      <c r="PJL81" s="1271"/>
      <c r="PJM81" s="1271"/>
      <c r="PJN81" s="1271"/>
      <c r="PJO81" s="1271"/>
      <c r="PJP81" s="1271"/>
      <c r="PJQ81" s="1271"/>
      <c r="PJR81" s="1271"/>
      <c r="PJS81" s="1271"/>
      <c r="PJT81" s="1271"/>
      <c r="PJU81" s="1271"/>
      <c r="PJV81" s="1271"/>
      <c r="PJW81" s="1271"/>
      <c r="PJX81" s="1271"/>
      <c r="PJY81" s="1271"/>
      <c r="PJZ81" s="1271"/>
      <c r="PKA81" s="1271"/>
      <c r="PKB81" s="1271"/>
      <c r="PKC81" s="1271"/>
      <c r="PKD81" s="1271"/>
      <c r="PKE81" s="1271"/>
      <c r="PKF81" s="1271"/>
      <c r="PKG81" s="1271"/>
      <c r="PKH81" s="1271"/>
      <c r="PKI81" s="1271"/>
      <c r="PKJ81" s="1271"/>
      <c r="PKK81" s="1271"/>
      <c r="PKL81" s="1271"/>
      <c r="PKM81" s="1271"/>
      <c r="PKN81" s="1271"/>
      <c r="PKO81" s="1271"/>
      <c r="PKP81" s="1271"/>
      <c r="PKQ81" s="1271"/>
      <c r="PKR81" s="1271"/>
      <c r="PKS81" s="1271"/>
      <c r="PKT81" s="1271"/>
      <c r="PKU81" s="1271"/>
      <c r="PKV81" s="1271"/>
      <c r="PKW81" s="1271"/>
      <c r="PKX81" s="1271"/>
      <c r="PKY81" s="1271"/>
      <c r="PKZ81" s="1271"/>
      <c r="PLA81" s="1271"/>
      <c r="PLB81" s="1271"/>
      <c r="PLC81" s="1271"/>
      <c r="PLD81" s="1271"/>
      <c r="PLE81" s="1271"/>
      <c r="PLF81" s="1271"/>
      <c r="PLG81" s="1271"/>
      <c r="PLH81" s="1271"/>
      <c r="PLI81" s="1271"/>
      <c r="PLJ81" s="1271"/>
      <c r="PLK81" s="1271"/>
      <c r="PLL81" s="1271"/>
      <c r="PLM81" s="1271"/>
      <c r="PLN81" s="1271"/>
      <c r="PLO81" s="1271"/>
      <c r="PLP81" s="1271"/>
      <c r="PLQ81" s="1271"/>
      <c r="PLR81" s="1271"/>
      <c r="PLS81" s="1271"/>
      <c r="PLT81" s="1271"/>
      <c r="PLU81" s="1271"/>
      <c r="PLV81" s="1271"/>
      <c r="PLW81" s="1271"/>
      <c r="PLX81" s="1271"/>
      <c r="PLY81" s="1271"/>
      <c r="PLZ81" s="1271"/>
      <c r="PMA81" s="1271"/>
      <c r="PMB81" s="1271"/>
      <c r="PMC81" s="1271"/>
      <c r="PMD81" s="1271"/>
      <c r="PME81" s="1271"/>
      <c r="PMF81" s="1271"/>
      <c r="PMG81" s="1271"/>
      <c r="PMH81" s="1271"/>
      <c r="PMI81" s="1271"/>
      <c r="PMJ81" s="1271"/>
      <c r="PMK81" s="1271"/>
      <c r="PML81" s="1271"/>
      <c r="PMM81" s="1271"/>
      <c r="PMN81" s="1271"/>
      <c r="PMO81" s="1271"/>
      <c r="PMP81" s="1271"/>
      <c r="PMQ81" s="1271"/>
      <c r="PMR81" s="1271"/>
      <c r="PMS81" s="1271"/>
      <c r="PMT81" s="1271"/>
      <c r="PMU81" s="1271"/>
      <c r="PMV81" s="1271"/>
      <c r="PMW81" s="1271"/>
      <c r="PMX81" s="1271"/>
      <c r="PMY81" s="1271"/>
      <c r="PMZ81" s="1271"/>
      <c r="PNA81" s="1271"/>
      <c r="PNB81" s="1271"/>
      <c r="PNC81" s="1271"/>
      <c r="PND81" s="1271"/>
      <c r="PNE81" s="1271"/>
      <c r="PNF81" s="1271"/>
      <c r="PNG81" s="1271"/>
      <c r="PNH81" s="1271"/>
      <c r="PNI81" s="1271"/>
      <c r="PNJ81" s="1271"/>
      <c r="PNK81" s="1271"/>
      <c r="PNL81" s="1271"/>
      <c r="PNM81" s="1271"/>
      <c r="PNN81" s="1271"/>
      <c r="PNO81" s="1271"/>
      <c r="PNP81" s="1271"/>
      <c r="PNQ81" s="1271"/>
      <c r="PNR81" s="1271"/>
      <c r="PNS81" s="1271"/>
      <c r="PNT81" s="1271"/>
      <c r="PNU81" s="1271"/>
      <c r="PNV81" s="1271"/>
      <c r="PNW81" s="1271"/>
      <c r="PNX81" s="1271"/>
      <c r="PNY81" s="1271"/>
      <c r="PNZ81" s="1271"/>
      <c r="POA81" s="1271"/>
      <c r="POB81" s="1271"/>
      <c r="POC81" s="1271"/>
      <c r="POD81" s="1271"/>
      <c r="POE81" s="1271"/>
      <c r="POF81" s="1271"/>
      <c r="POG81" s="1271"/>
      <c r="POH81" s="1271"/>
      <c r="POI81" s="1271"/>
      <c r="POJ81" s="1271"/>
      <c r="POK81" s="1271"/>
      <c r="POL81" s="1271"/>
      <c r="POM81" s="1271"/>
      <c r="PON81" s="1271"/>
      <c r="POO81" s="1271"/>
      <c r="POP81" s="1271"/>
      <c r="POQ81" s="1271"/>
      <c r="POR81" s="1271"/>
      <c r="POS81" s="1271"/>
      <c r="POT81" s="1271"/>
      <c r="POU81" s="1271"/>
      <c r="POV81" s="1271"/>
      <c r="POW81" s="1271"/>
      <c r="POX81" s="1271"/>
      <c r="POY81" s="1271"/>
      <c r="POZ81" s="1271"/>
      <c r="PPA81" s="1271"/>
      <c r="PPB81" s="1271"/>
      <c r="PPC81" s="1271"/>
      <c r="PPD81" s="1271"/>
      <c r="PPE81" s="1271"/>
      <c r="PPF81" s="1271"/>
      <c r="PPG81" s="1271"/>
      <c r="PPH81" s="1271"/>
      <c r="PPI81" s="1271"/>
      <c r="PPJ81" s="1271"/>
      <c r="PPK81" s="1271"/>
      <c r="PPL81" s="1271"/>
      <c r="PPM81" s="1271"/>
      <c r="PPN81" s="1271"/>
      <c r="PPO81" s="1271"/>
      <c r="PPP81" s="1271"/>
      <c r="PPQ81" s="1271"/>
      <c r="PPR81" s="1271"/>
      <c r="PPS81" s="1271"/>
      <c r="PPT81" s="1271"/>
      <c r="PPU81" s="1271"/>
      <c r="PPV81" s="1271"/>
      <c r="PPW81" s="1271"/>
      <c r="PPX81" s="1271"/>
      <c r="PPY81" s="1271"/>
      <c r="PPZ81" s="1271"/>
      <c r="PQA81" s="1271"/>
      <c r="PQB81" s="1271"/>
      <c r="PQC81" s="1271"/>
      <c r="PQD81" s="1271"/>
      <c r="PQE81" s="1271"/>
      <c r="PQF81" s="1271"/>
      <c r="PQG81" s="1271"/>
      <c r="PQH81" s="1271"/>
      <c r="PQI81" s="1271"/>
      <c r="PQJ81" s="1271"/>
      <c r="PQK81" s="1271"/>
      <c r="PQL81" s="1271"/>
      <c r="PQM81" s="1271"/>
      <c r="PQN81" s="1271"/>
      <c r="PQO81" s="1271"/>
      <c r="PQP81" s="1271"/>
      <c r="PQQ81" s="1271"/>
      <c r="PQR81" s="1271"/>
      <c r="PQS81" s="1271"/>
      <c r="PQT81" s="1271"/>
      <c r="PQU81" s="1271"/>
      <c r="PQV81" s="1271"/>
      <c r="PQW81" s="1271"/>
      <c r="PQX81" s="1271"/>
      <c r="PQY81" s="1271"/>
      <c r="PQZ81" s="1271"/>
      <c r="PRA81" s="1271"/>
      <c r="PRB81" s="1271"/>
      <c r="PRC81" s="1271"/>
      <c r="PRD81" s="1271"/>
      <c r="PRE81" s="1271"/>
      <c r="PRF81" s="1271"/>
      <c r="PRG81" s="1271"/>
      <c r="PRH81" s="1271"/>
      <c r="PRI81" s="1271"/>
      <c r="PRJ81" s="1271"/>
      <c r="PRK81" s="1271"/>
      <c r="PRL81" s="1271"/>
      <c r="PRM81" s="1271"/>
      <c r="PRN81" s="1271"/>
      <c r="PRO81" s="1271"/>
      <c r="PRP81" s="1271"/>
      <c r="PRQ81" s="1271"/>
      <c r="PRR81" s="1271"/>
      <c r="PRS81" s="1271"/>
      <c r="PRT81" s="1271"/>
      <c r="PRU81" s="1271"/>
      <c r="PRV81" s="1271"/>
      <c r="PRW81" s="1271"/>
      <c r="PRX81" s="1271"/>
      <c r="PRY81" s="1271"/>
      <c r="PRZ81" s="1271"/>
      <c r="PSA81" s="1271"/>
      <c r="PSB81" s="1271"/>
      <c r="PSC81" s="1271"/>
      <c r="PSD81" s="1271"/>
      <c r="PSE81" s="1271"/>
      <c r="PSF81" s="1271"/>
      <c r="PSG81" s="1271"/>
      <c r="PSH81" s="1271"/>
      <c r="PSI81" s="1271"/>
      <c r="PSJ81" s="1271"/>
      <c r="PSK81" s="1271"/>
      <c r="PSL81" s="1271"/>
      <c r="PSM81" s="1271"/>
      <c r="PSN81" s="1271"/>
      <c r="PSO81" s="1271"/>
      <c r="PSP81" s="1271"/>
      <c r="PSQ81" s="1271"/>
      <c r="PSR81" s="1271"/>
      <c r="PSS81" s="1271"/>
      <c r="PST81" s="1271"/>
      <c r="PSU81" s="1271"/>
      <c r="PSV81" s="1271"/>
      <c r="PSW81" s="1271"/>
      <c r="PSX81" s="1271"/>
      <c r="PSY81" s="1271"/>
      <c r="PSZ81" s="1271"/>
      <c r="PTA81" s="1271"/>
      <c r="PTB81" s="1271"/>
      <c r="PTC81" s="1271"/>
      <c r="PTD81" s="1271"/>
      <c r="PTE81" s="1271"/>
      <c r="PTF81" s="1271"/>
      <c r="PTG81" s="1271"/>
      <c r="PTH81" s="1271"/>
      <c r="PTI81" s="1271"/>
      <c r="PTJ81" s="1271"/>
      <c r="PTK81" s="1271"/>
      <c r="PTL81" s="1271"/>
      <c r="PTM81" s="1271"/>
      <c r="PTN81" s="1271"/>
      <c r="PTO81" s="1271"/>
      <c r="PTP81" s="1271"/>
      <c r="PTQ81" s="1271"/>
      <c r="PTR81" s="1271"/>
      <c r="PTS81" s="1271"/>
      <c r="PTT81" s="1271"/>
      <c r="PTU81" s="1271"/>
      <c r="PTV81" s="1271"/>
      <c r="PTW81" s="1271"/>
      <c r="PTX81" s="1271"/>
      <c r="PTY81" s="1271"/>
      <c r="PTZ81" s="1271"/>
      <c r="PUA81" s="1271"/>
      <c r="PUB81" s="1271"/>
      <c r="PUC81" s="1271"/>
      <c r="PUD81" s="1271"/>
      <c r="PUE81" s="1271"/>
      <c r="PUF81" s="1271"/>
      <c r="PUG81" s="1271"/>
      <c r="PUH81" s="1271"/>
      <c r="PUI81" s="1271"/>
      <c r="PUJ81" s="1271"/>
      <c r="PUK81" s="1271"/>
      <c r="PUL81" s="1271"/>
      <c r="PUM81" s="1271"/>
      <c r="PUN81" s="1271"/>
      <c r="PUO81" s="1271"/>
      <c r="PUP81" s="1271"/>
      <c r="PUQ81" s="1271"/>
      <c r="PUR81" s="1271"/>
      <c r="PUS81" s="1271"/>
      <c r="PUT81" s="1271"/>
      <c r="PUU81" s="1271"/>
      <c r="PUV81" s="1271"/>
      <c r="PUW81" s="1271"/>
      <c r="PUX81" s="1271"/>
      <c r="PUY81" s="1271"/>
      <c r="PUZ81" s="1271"/>
      <c r="PVA81" s="1271"/>
      <c r="PVB81" s="1271"/>
      <c r="PVC81" s="1271"/>
      <c r="PVD81" s="1271"/>
      <c r="PVE81" s="1271"/>
      <c r="PVF81" s="1271"/>
      <c r="PVG81" s="1271"/>
      <c r="PVH81" s="1271"/>
      <c r="PVI81" s="1271"/>
      <c r="PVJ81" s="1271"/>
      <c r="PVK81" s="1271"/>
      <c r="PVL81" s="1271"/>
      <c r="PVM81" s="1271"/>
      <c r="PVN81" s="1271"/>
      <c r="PVO81" s="1271"/>
      <c r="PVP81" s="1271"/>
      <c r="PVQ81" s="1271"/>
      <c r="PVR81" s="1271"/>
      <c r="PVS81" s="1271"/>
      <c r="PVT81" s="1271"/>
      <c r="PVU81" s="1271"/>
      <c r="PVV81" s="1271"/>
      <c r="PVW81" s="1271"/>
      <c r="PVX81" s="1271"/>
      <c r="PVY81" s="1271"/>
      <c r="PVZ81" s="1271"/>
      <c r="PWA81" s="1271"/>
      <c r="PWB81" s="1271"/>
      <c r="PWC81" s="1271"/>
      <c r="PWD81" s="1271"/>
      <c r="PWE81" s="1271"/>
      <c r="PWF81" s="1271"/>
      <c r="PWG81" s="1271"/>
      <c r="PWH81" s="1271"/>
      <c r="PWI81" s="1271"/>
      <c r="PWJ81" s="1271"/>
      <c r="PWK81" s="1271"/>
      <c r="PWL81" s="1271"/>
      <c r="PWM81" s="1271"/>
      <c r="PWN81" s="1271"/>
      <c r="PWO81" s="1271"/>
      <c r="PWP81" s="1271"/>
      <c r="PWQ81" s="1271"/>
      <c r="PWR81" s="1271"/>
      <c r="PWS81" s="1271"/>
      <c r="PWT81" s="1271"/>
      <c r="PWU81" s="1271"/>
      <c r="PWV81" s="1271"/>
      <c r="PWW81" s="1271"/>
      <c r="PWX81" s="1271"/>
      <c r="PWY81" s="1271"/>
      <c r="PWZ81" s="1271"/>
      <c r="PXA81" s="1271"/>
      <c r="PXB81" s="1271"/>
      <c r="PXC81" s="1271"/>
      <c r="PXD81" s="1271"/>
      <c r="PXE81" s="1271"/>
      <c r="PXF81" s="1271"/>
      <c r="PXG81" s="1271"/>
      <c r="PXH81" s="1271"/>
      <c r="PXI81" s="1271"/>
      <c r="PXJ81" s="1271"/>
      <c r="PXK81" s="1271"/>
      <c r="PXL81" s="1271"/>
      <c r="PXM81" s="1271"/>
      <c r="PXN81" s="1271"/>
      <c r="PXO81" s="1271"/>
      <c r="PXP81" s="1271"/>
      <c r="PXQ81" s="1271"/>
      <c r="PXR81" s="1271"/>
      <c r="PXS81" s="1271"/>
      <c r="PXT81" s="1271"/>
      <c r="PXU81" s="1271"/>
      <c r="PXV81" s="1271"/>
      <c r="PXW81" s="1271"/>
      <c r="PXX81" s="1271"/>
      <c r="PXY81" s="1271"/>
      <c r="PXZ81" s="1271"/>
      <c r="PYA81" s="1271"/>
      <c r="PYB81" s="1271"/>
      <c r="PYC81" s="1271"/>
      <c r="PYD81" s="1271"/>
      <c r="PYE81" s="1271"/>
      <c r="PYF81" s="1271"/>
      <c r="PYG81" s="1271"/>
      <c r="PYH81" s="1271"/>
      <c r="PYI81" s="1271"/>
      <c r="PYJ81" s="1271"/>
      <c r="PYK81" s="1271"/>
      <c r="PYL81" s="1271"/>
      <c r="PYM81" s="1271"/>
      <c r="PYN81" s="1271"/>
      <c r="PYO81" s="1271"/>
      <c r="PYP81" s="1271"/>
      <c r="PYQ81" s="1271"/>
      <c r="PYR81" s="1271"/>
      <c r="PYS81" s="1271"/>
      <c r="PYT81" s="1271"/>
      <c r="PYU81" s="1271"/>
      <c r="PYV81" s="1271"/>
      <c r="PYW81" s="1271"/>
      <c r="PYX81" s="1271"/>
      <c r="PYY81" s="1271"/>
      <c r="PYZ81" s="1271"/>
      <c r="PZA81" s="1271"/>
      <c r="PZB81" s="1271"/>
      <c r="PZC81" s="1271"/>
      <c r="PZD81" s="1271"/>
      <c r="PZE81" s="1271"/>
      <c r="PZF81" s="1271"/>
      <c r="PZG81" s="1271"/>
      <c r="PZH81" s="1271"/>
      <c r="PZI81" s="1271"/>
      <c r="PZJ81" s="1271"/>
      <c r="PZK81" s="1271"/>
      <c r="PZL81" s="1271"/>
      <c r="PZM81" s="1271"/>
      <c r="PZN81" s="1271"/>
      <c r="PZO81" s="1271"/>
      <c r="PZP81" s="1271"/>
      <c r="PZQ81" s="1271"/>
      <c r="PZR81" s="1271"/>
      <c r="PZS81" s="1271"/>
      <c r="PZT81" s="1271"/>
      <c r="PZU81" s="1271"/>
      <c r="PZV81" s="1271"/>
      <c r="PZW81" s="1271"/>
      <c r="PZX81" s="1271"/>
      <c r="PZY81" s="1271"/>
      <c r="PZZ81" s="1271"/>
      <c r="QAA81" s="1271"/>
      <c r="QAB81" s="1271"/>
      <c r="QAC81" s="1271"/>
      <c r="QAD81" s="1271"/>
      <c r="QAE81" s="1271"/>
      <c r="QAF81" s="1271"/>
      <c r="QAG81" s="1271"/>
      <c r="QAH81" s="1271"/>
      <c r="QAI81" s="1271"/>
      <c r="QAJ81" s="1271"/>
      <c r="QAK81" s="1271"/>
      <c r="QAL81" s="1271"/>
      <c r="QAM81" s="1271"/>
      <c r="QAN81" s="1271"/>
      <c r="QAO81" s="1271"/>
      <c r="QAP81" s="1271"/>
      <c r="QAQ81" s="1271"/>
      <c r="QAR81" s="1271"/>
      <c r="QAS81" s="1271"/>
      <c r="QAT81" s="1271"/>
      <c r="QAU81" s="1271"/>
      <c r="QAV81" s="1271"/>
      <c r="QAW81" s="1271"/>
      <c r="QAX81" s="1271"/>
      <c r="QAY81" s="1271"/>
      <c r="QAZ81" s="1271"/>
      <c r="QBA81" s="1271"/>
      <c r="QBB81" s="1271"/>
      <c r="QBC81" s="1271"/>
      <c r="QBD81" s="1271"/>
      <c r="QBE81" s="1271"/>
      <c r="QBF81" s="1271"/>
      <c r="QBG81" s="1271"/>
      <c r="QBH81" s="1271"/>
      <c r="QBI81" s="1271"/>
      <c r="QBJ81" s="1271"/>
      <c r="QBK81" s="1271"/>
      <c r="QBL81" s="1271"/>
      <c r="QBM81" s="1271"/>
      <c r="QBN81" s="1271"/>
      <c r="QBO81" s="1271"/>
      <c r="QBP81" s="1271"/>
      <c r="QBQ81" s="1271"/>
      <c r="QBR81" s="1271"/>
      <c r="QBS81" s="1271"/>
      <c r="QBT81" s="1271"/>
      <c r="QBU81" s="1271"/>
      <c r="QBV81" s="1271"/>
      <c r="QBW81" s="1271"/>
      <c r="QBX81" s="1271"/>
      <c r="QBY81" s="1271"/>
      <c r="QBZ81" s="1271"/>
      <c r="QCA81" s="1271"/>
      <c r="QCB81" s="1271"/>
      <c r="QCC81" s="1271"/>
      <c r="QCD81" s="1271"/>
      <c r="QCE81" s="1271"/>
      <c r="QCF81" s="1271"/>
      <c r="QCG81" s="1271"/>
      <c r="QCH81" s="1271"/>
      <c r="QCI81" s="1271"/>
      <c r="QCJ81" s="1271"/>
      <c r="QCK81" s="1271"/>
      <c r="QCL81" s="1271"/>
      <c r="QCM81" s="1271"/>
      <c r="QCN81" s="1271"/>
      <c r="QCO81" s="1271"/>
      <c r="QCP81" s="1271"/>
      <c r="QCQ81" s="1271"/>
      <c r="QCR81" s="1271"/>
      <c r="QCS81" s="1271"/>
      <c r="QCT81" s="1271"/>
      <c r="QCU81" s="1271"/>
      <c r="QCV81" s="1271"/>
      <c r="QCW81" s="1271"/>
      <c r="QCX81" s="1271"/>
      <c r="QCY81" s="1271"/>
      <c r="QCZ81" s="1271"/>
      <c r="QDA81" s="1271"/>
      <c r="QDB81" s="1271"/>
      <c r="QDC81" s="1271"/>
      <c r="QDD81" s="1271"/>
      <c r="QDE81" s="1271"/>
      <c r="QDF81" s="1271"/>
      <c r="QDG81" s="1271"/>
      <c r="QDH81" s="1271"/>
      <c r="QDI81" s="1271"/>
      <c r="QDJ81" s="1271"/>
      <c r="QDK81" s="1271"/>
      <c r="QDL81" s="1271"/>
      <c r="QDM81" s="1271"/>
      <c r="QDN81" s="1271"/>
      <c r="QDO81" s="1271"/>
      <c r="QDP81" s="1271"/>
      <c r="QDQ81" s="1271"/>
      <c r="QDR81" s="1271"/>
      <c r="QDS81" s="1271"/>
      <c r="QDT81" s="1271"/>
      <c r="QDU81" s="1271"/>
      <c r="QDV81" s="1271"/>
      <c r="QDW81" s="1271"/>
      <c r="QDX81" s="1271"/>
      <c r="QDY81" s="1271"/>
      <c r="QDZ81" s="1271"/>
      <c r="QEA81" s="1271"/>
      <c r="QEB81" s="1271"/>
      <c r="QEC81" s="1271"/>
      <c r="QED81" s="1271"/>
      <c r="QEE81" s="1271"/>
      <c r="QEF81" s="1271"/>
      <c r="QEG81" s="1271"/>
      <c r="QEH81" s="1271"/>
      <c r="QEI81" s="1271"/>
      <c r="QEJ81" s="1271"/>
      <c r="QEK81" s="1271"/>
      <c r="QEL81" s="1271"/>
      <c r="QEM81" s="1271"/>
      <c r="QEN81" s="1271"/>
      <c r="QEO81" s="1271"/>
      <c r="QEP81" s="1271"/>
      <c r="QEQ81" s="1271"/>
      <c r="QER81" s="1271"/>
      <c r="QES81" s="1271"/>
      <c r="QET81" s="1271"/>
      <c r="QEU81" s="1271"/>
      <c r="QEV81" s="1271"/>
      <c r="QEW81" s="1271"/>
      <c r="QEX81" s="1271"/>
      <c r="QEY81" s="1271"/>
      <c r="QEZ81" s="1271"/>
      <c r="QFA81" s="1271"/>
      <c r="QFB81" s="1271"/>
      <c r="QFC81" s="1271"/>
      <c r="QFD81" s="1271"/>
      <c r="QFE81" s="1271"/>
      <c r="QFF81" s="1271"/>
      <c r="QFG81" s="1271"/>
      <c r="QFH81" s="1271"/>
      <c r="QFI81" s="1271"/>
      <c r="QFJ81" s="1271"/>
      <c r="QFK81" s="1271"/>
      <c r="QFL81" s="1271"/>
      <c r="QFM81" s="1271"/>
      <c r="QFN81" s="1271"/>
      <c r="QFO81" s="1271"/>
      <c r="QFP81" s="1271"/>
      <c r="QFQ81" s="1271"/>
      <c r="QFR81" s="1271"/>
      <c r="QFS81" s="1271"/>
      <c r="QFT81" s="1271"/>
      <c r="QFU81" s="1271"/>
      <c r="QFV81" s="1271"/>
      <c r="QFW81" s="1271"/>
      <c r="QFX81" s="1271"/>
      <c r="QFY81" s="1271"/>
      <c r="QFZ81" s="1271"/>
      <c r="QGA81" s="1271"/>
      <c r="QGB81" s="1271"/>
      <c r="QGC81" s="1271"/>
      <c r="QGD81" s="1271"/>
      <c r="QGE81" s="1271"/>
      <c r="QGF81" s="1271"/>
      <c r="QGG81" s="1271"/>
      <c r="QGH81" s="1271"/>
      <c r="QGI81" s="1271"/>
      <c r="QGJ81" s="1271"/>
      <c r="QGK81" s="1271"/>
      <c r="QGL81" s="1271"/>
      <c r="QGM81" s="1271"/>
      <c r="QGN81" s="1271"/>
      <c r="QGO81" s="1271"/>
      <c r="QGP81" s="1271"/>
      <c r="QGQ81" s="1271"/>
      <c r="QGR81" s="1271"/>
      <c r="QGS81" s="1271"/>
      <c r="QGT81" s="1271"/>
      <c r="QGU81" s="1271"/>
      <c r="QGV81" s="1271"/>
      <c r="QGW81" s="1271"/>
      <c r="QGX81" s="1271"/>
      <c r="QGY81" s="1271"/>
      <c r="QGZ81" s="1271"/>
      <c r="QHA81" s="1271"/>
      <c r="QHB81" s="1271"/>
      <c r="QHC81" s="1271"/>
      <c r="QHD81" s="1271"/>
      <c r="QHE81" s="1271"/>
      <c r="QHF81" s="1271"/>
      <c r="QHG81" s="1271"/>
      <c r="QHH81" s="1271"/>
      <c r="QHI81" s="1271"/>
      <c r="QHJ81" s="1271"/>
      <c r="QHK81" s="1271"/>
      <c r="QHL81" s="1271"/>
      <c r="QHM81" s="1271"/>
      <c r="QHN81" s="1271"/>
      <c r="QHO81" s="1271"/>
      <c r="QHP81" s="1271"/>
      <c r="QHQ81" s="1271"/>
      <c r="QHR81" s="1271"/>
      <c r="QHS81" s="1271"/>
      <c r="QHT81" s="1271"/>
      <c r="QHU81" s="1271"/>
      <c r="QHV81" s="1271"/>
      <c r="QHW81" s="1271"/>
      <c r="QHX81" s="1271"/>
      <c r="QHY81" s="1271"/>
      <c r="QHZ81" s="1271"/>
      <c r="QIA81" s="1271"/>
      <c r="QIB81" s="1271"/>
      <c r="QIC81" s="1271"/>
      <c r="QID81" s="1271"/>
      <c r="QIE81" s="1271"/>
      <c r="QIF81" s="1271"/>
      <c r="QIG81" s="1271"/>
      <c r="QIH81" s="1271"/>
      <c r="QII81" s="1271"/>
      <c r="QIJ81" s="1271"/>
      <c r="QIK81" s="1271"/>
      <c r="QIL81" s="1271"/>
      <c r="QIM81" s="1271"/>
      <c r="QIN81" s="1271"/>
      <c r="QIO81" s="1271"/>
      <c r="QIP81" s="1271"/>
      <c r="QIQ81" s="1271"/>
      <c r="QIR81" s="1271"/>
      <c r="QIS81" s="1271"/>
      <c r="QIT81" s="1271"/>
      <c r="QIU81" s="1271"/>
      <c r="QIV81" s="1271"/>
      <c r="QIW81" s="1271"/>
      <c r="QIX81" s="1271"/>
      <c r="QIY81" s="1271"/>
      <c r="QIZ81" s="1271"/>
      <c r="QJA81" s="1271"/>
      <c r="QJB81" s="1271"/>
      <c r="QJC81" s="1271"/>
      <c r="QJD81" s="1271"/>
      <c r="QJE81" s="1271"/>
      <c r="QJF81" s="1271"/>
      <c r="QJG81" s="1271"/>
      <c r="QJH81" s="1271"/>
      <c r="QJI81" s="1271"/>
      <c r="QJJ81" s="1271"/>
      <c r="QJK81" s="1271"/>
      <c r="QJL81" s="1271"/>
      <c r="QJM81" s="1271"/>
      <c r="QJN81" s="1271"/>
      <c r="QJO81" s="1271"/>
      <c r="QJP81" s="1271"/>
      <c r="QJQ81" s="1271"/>
      <c r="QJR81" s="1271"/>
      <c r="QJS81" s="1271"/>
      <c r="QJT81" s="1271"/>
      <c r="QJU81" s="1271"/>
      <c r="QJV81" s="1271"/>
      <c r="QJW81" s="1271"/>
      <c r="QJX81" s="1271"/>
      <c r="QJY81" s="1271"/>
      <c r="QJZ81" s="1271"/>
      <c r="QKA81" s="1271"/>
      <c r="QKB81" s="1271"/>
      <c r="QKC81" s="1271"/>
      <c r="QKD81" s="1271"/>
      <c r="QKE81" s="1271"/>
      <c r="QKF81" s="1271"/>
      <c r="QKG81" s="1271"/>
      <c r="QKH81" s="1271"/>
      <c r="QKI81" s="1271"/>
      <c r="QKJ81" s="1271"/>
      <c r="QKK81" s="1271"/>
      <c r="QKL81" s="1271"/>
      <c r="QKM81" s="1271"/>
      <c r="QKN81" s="1271"/>
      <c r="QKO81" s="1271"/>
      <c r="QKP81" s="1271"/>
      <c r="QKQ81" s="1271"/>
      <c r="QKR81" s="1271"/>
      <c r="QKS81" s="1271"/>
      <c r="QKT81" s="1271"/>
      <c r="QKU81" s="1271"/>
      <c r="QKV81" s="1271"/>
      <c r="QKW81" s="1271"/>
      <c r="QKX81" s="1271"/>
      <c r="QKY81" s="1271"/>
      <c r="QKZ81" s="1271"/>
      <c r="QLA81" s="1271"/>
      <c r="QLB81" s="1271"/>
      <c r="QLC81" s="1271"/>
      <c r="QLD81" s="1271"/>
      <c r="QLE81" s="1271"/>
      <c r="QLF81" s="1271"/>
      <c r="QLG81" s="1271"/>
      <c r="QLH81" s="1271"/>
      <c r="QLI81" s="1271"/>
      <c r="QLJ81" s="1271"/>
      <c r="QLK81" s="1271"/>
      <c r="QLL81" s="1271"/>
      <c r="QLM81" s="1271"/>
      <c r="QLN81" s="1271"/>
      <c r="QLO81" s="1271"/>
      <c r="QLP81" s="1271"/>
      <c r="QLQ81" s="1271"/>
      <c r="QLR81" s="1271"/>
      <c r="QLS81" s="1271"/>
      <c r="QLT81" s="1271"/>
      <c r="QLU81" s="1271"/>
      <c r="QLV81" s="1271"/>
      <c r="QLW81" s="1271"/>
      <c r="QLX81" s="1271"/>
      <c r="QLY81" s="1271"/>
      <c r="QLZ81" s="1271"/>
      <c r="QMA81" s="1271"/>
      <c r="QMB81" s="1271"/>
      <c r="QMC81" s="1271"/>
      <c r="QMD81" s="1271"/>
      <c r="QME81" s="1271"/>
      <c r="QMF81" s="1271"/>
      <c r="QMG81" s="1271"/>
      <c r="QMH81" s="1271"/>
      <c r="QMI81" s="1271"/>
      <c r="QMJ81" s="1271"/>
      <c r="QMK81" s="1271"/>
      <c r="QML81" s="1271"/>
      <c r="QMM81" s="1271"/>
      <c r="QMN81" s="1271"/>
      <c r="QMO81" s="1271"/>
      <c r="QMP81" s="1271"/>
      <c r="QMQ81" s="1271"/>
      <c r="QMR81" s="1271"/>
      <c r="QMS81" s="1271"/>
      <c r="QMT81" s="1271"/>
      <c r="QMU81" s="1271"/>
      <c r="QMV81" s="1271"/>
      <c r="QMW81" s="1271"/>
      <c r="QMX81" s="1271"/>
      <c r="QMY81" s="1271"/>
      <c r="QMZ81" s="1271"/>
      <c r="QNA81" s="1271"/>
      <c r="QNB81" s="1271"/>
      <c r="QNC81" s="1271"/>
      <c r="QND81" s="1271"/>
      <c r="QNE81" s="1271"/>
      <c r="QNF81" s="1271"/>
      <c r="QNG81" s="1271"/>
      <c r="QNH81" s="1271"/>
      <c r="QNI81" s="1271"/>
      <c r="QNJ81" s="1271"/>
      <c r="QNK81" s="1271"/>
      <c r="QNL81" s="1271"/>
      <c r="QNM81" s="1271"/>
      <c r="QNN81" s="1271"/>
      <c r="QNO81" s="1271"/>
      <c r="QNP81" s="1271"/>
      <c r="QNQ81" s="1271"/>
      <c r="QNR81" s="1271"/>
      <c r="QNS81" s="1271"/>
      <c r="QNT81" s="1271"/>
      <c r="QNU81" s="1271"/>
      <c r="QNV81" s="1271"/>
      <c r="QNW81" s="1271"/>
      <c r="QNX81" s="1271"/>
      <c r="QNY81" s="1271"/>
      <c r="QNZ81" s="1271"/>
      <c r="QOA81" s="1271"/>
      <c r="QOB81" s="1271"/>
      <c r="QOC81" s="1271"/>
      <c r="QOD81" s="1271"/>
      <c r="QOE81" s="1271"/>
      <c r="QOF81" s="1271"/>
      <c r="QOG81" s="1271"/>
      <c r="QOH81" s="1271"/>
      <c r="QOI81" s="1271"/>
      <c r="QOJ81" s="1271"/>
      <c r="QOK81" s="1271"/>
      <c r="QOL81" s="1271"/>
      <c r="QOM81" s="1271"/>
      <c r="QON81" s="1271"/>
      <c r="QOO81" s="1271"/>
      <c r="QOP81" s="1271"/>
      <c r="QOQ81" s="1271"/>
      <c r="QOR81" s="1271"/>
      <c r="QOS81" s="1271"/>
      <c r="QOT81" s="1271"/>
      <c r="QOU81" s="1271"/>
      <c r="QOV81" s="1271"/>
      <c r="QOW81" s="1271"/>
      <c r="QOX81" s="1271"/>
      <c r="QOY81" s="1271"/>
      <c r="QOZ81" s="1271"/>
      <c r="QPA81" s="1271"/>
      <c r="QPB81" s="1271"/>
      <c r="QPC81" s="1271"/>
      <c r="QPD81" s="1271"/>
      <c r="QPE81" s="1271"/>
      <c r="QPF81" s="1271"/>
      <c r="QPG81" s="1271"/>
      <c r="QPH81" s="1271"/>
      <c r="QPI81" s="1271"/>
      <c r="QPJ81" s="1271"/>
      <c r="QPK81" s="1271"/>
      <c r="QPL81" s="1271"/>
      <c r="QPM81" s="1271"/>
      <c r="QPN81" s="1271"/>
      <c r="QPO81" s="1271"/>
      <c r="QPP81" s="1271"/>
      <c r="QPQ81" s="1271"/>
      <c r="QPR81" s="1271"/>
      <c r="QPS81" s="1271"/>
      <c r="QPT81" s="1271"/>
      <c r="QPU81" s="1271"/>
      <c r="QPV81" s="1271"/>
      <c r="QPW81" s="1271"/>
      <c r="QPX81" s="1271"/>
      <c r="QPY81" s="1271"/>
      <c r="QPZ81" s="1271"/>
      <c r="QQA81" s="1271"/>
      <c r="QQB81" s="1271"/>
      <c r="QQC81" s="1271"/>
      <c r="QQD81" s="1271"/>
      <c r="QQE81" s="1271"/>
      <c r="QQF81" s="1271"/>
      <c r="QQG81" s="1271"/>
      <c r="QQH81" s="1271"/>
      <c r="QQI81" s="1271"/>
      <c r="QQJ81" s="1271"/>
      <c r="QQK81" s="1271"/>
      <c r="QQL81" s="1271"/>
      <c r="QQM81" s="1271"/>
      <c r="QQN81" s="1271"/>
      <c r="QQO81" s="1271"/>
      <c r="QQP81" s="1271"/>
      <c r="QQQ81" s="1271"/>
      <c r="QQR81" s="1271"/>
      <c r="QQS81" s="1271"/>
      <c r="QQT81" s="1271"/>
      <c r="QQU81" s="1271"/>
      <c r="QQV81" s="1271"/>
      <c r="QQW81" s="1271"/>
      <c r="QQX81" s="1271"/>
      <c r="QQY81" s="1271"/>
      <c r="QQZ81" s="1271"/>
      <c r="QRA81" s="1271"/>
      <c r="QRB81" s="1271"/>
      <c r="QRC81" s="1271"/>
      <c r="QRD81" s="1271"/>
      <c r="QRE81" s="1271"/>
      <c r="QRF81" s="1271"/>
      <c r="QRG81" s="1271"/>
      <c r="QRH81" s="1271"/>
      <c r="QRI81" s="1271"/>
      <c r="QRJ81" s="1271"/>
      <c r="QRK81" s="1271"/>
      <c r="QRL81" s="1271"/>
      <c r="QRM81" s="1271"/>
      <c r="QRN81" s="1271"/>
      <c r="QRO81" s="1271"/>
      <c r="QRP81" s="1271"/>
      <c r="QRQ81" s="1271"/>
      <c r="QRR81" s="1271"/>
      <c r="QRS81" s="1271"/>
      <c r="QRT81" s="1271"/>
      <c r="QRU81" s="1271"/>
      <c r="QRV81" s="1271"/>
      <c r="QRW81" s="1271"/>
      <c r="QRX81" s="1271"/>
      <c r="QRY81" s="1271"/>
      <c r="QRZ81" s="1271"/>
      <c r="QSA81" s="1271"/>
      <c r="QSB81" s="1271"/>
      <c r="QSC81" s="1271"/>
      <c r="QSD81" s="1271"/>
      <c r="QSE81" s="1271"/>
      <c r="QSF81" s="1271"/>
      <c r="QSG81" s="1271"/>
      <c r="QSH81" s="1271"/>
      <c r="QSI81" s="1271"/>
      <c r="QSJ81" s="1271"/>
      <c r="QSK81" s="1271"/>
      <c r="QSL81" s="1271"/>
      <c r="QSM81" s="1271"/>
      <c r="QSN81" s="1271"/>
      <c r="QSO81" s="1271"/>
      <c r="QSP81" s="1271"/>
      <c r="QSQ81" s="1271"/>
      <c r="QSR81" s="1271"/>
      <c r="QSS81" s="1271"/>
      <c r="QST81" s="1271"/>
      <c r="QSU81" s="1271"/>
      <c r="QSV81" s="1271"/>
      <c r="QSW81" s="1271"/>
      <c r="QSX81" s="1271"/>
      <c r="QSY81" s="1271"/>
      <c r="QSZ81" s="1271"/>
      <c r="QTA81" s="1271"/>
      <c r="QTB81" s="1271"/>
      <c r="QTC81" s="1271"/>
      <c r="QTD81" s="1271"/>
      <c r="QTE81" s="1271"/>
      <c r="QTF81" s="1271"/>
      <c r="QTG81" s="1271"/>
      <c r="QTH81" s="1271"/>
      <c r="QTI81" s="1271"/>
      <c r="QTJ81" s="1271"/>
      <c r="QTK81" s="1271"/>
      <c r="QTL81" s="1271"/>
      <c r="QTM81" s="1271"/>
      <c r="QTN81" s="1271"/>
      <c r="QTO81" s="1271"/>
      <c r="QTP81" s="1271"/>
      <c r="QTQ81" s="1271"/>
      <c r="QTR81" s="1271"/>
      <c r="QTS81" s="1271"/>
      <c r="QTT81" s="1271"/>
      <c r="QTU81" s="1271"/>
      <c r="QTV81" s="1271"/>
      <c r="QTW81" s="1271"/>
      <c r="QTX81" s="1271"/>
      <c r="QTY81" s="1271"/>
      <c r="QTZ81" s="1271"/>
      <c r="QUA81" s="1271"/>
      <c r="QUB81" s="1271"/>
      <c r="QUC81" s="1271"/>
      <c r="QUD81" s="1271"/>
      <c r="QUE81" s="1271"/>
      <c r="QUF81" s="1271"/>
      <c r="QUG81" s="1271"/>
      <c r="QUH81" s="1271"/>
      <c r="QUI81" s="1271"/>
      <c r="QUJ81" s="1271"/>
      <c r="QUK81" s="1271"/>
      <c r="QUL81" s="1271"/>
      <c r="QUM81" s="1271"/>
      <c r="QUN81" s="1271"/>
      <c r="QUO81" s="1271"/>
      <c r="QUP81" s="1271"/>
      <c r="QUQ81" s="1271"/>
      <c r="QUR81" s="1271"/>
      <c r="QUS81" s="1271"/>
      <c r="QUT81" s="1271"/>
      <c r="QUU81" s="1271"/>
      <c r="QUV81" s="1271"/>
      <c r="QUW81" s="1271"/>
      <c r="QUX81" s="1271"/>
      <c r="QUY81" s="1271"/>
      <c r="QUZ81" s="1271"/>
      <c r="QVA81" s="1271"/>
      <c r="QVB81" s="1271"/>
      <c r="QVC81" s="1271"/>
      <c r="QVD81" s="1271"/>
      <c r="QVE81" s="1271"/>
      <c r="QVF81" s="1271"/>
      <c r="QVG81" s="1271"/>
      <c r="QVH81" s="1271"/>
      <c r="QVI81" s="1271"/>
      <c r="QVJ81" s="1271"/>
      <c r="QVK81" s="1271"/>
      <c r="QVL81" s="1271"/>
      <c r="QVM81" s="1271"/>
      <c r="QVN81" s="1271"/>
      <c r="QVO81" s="1271"/>
      <c r="QVP81" s="1271"/>
      <c r="QVQ81" s="1271"/>
      <c r="QVR81" s="1271"/>
      <c r="QVS81" s="1271"/>
      <c r="QVT81" s="1271"/>
      <c r="QVU81" s="1271"/>
      <c r="QVV81" s="1271"/>
      <c r="QVW81" s="1271"/>
      <c r="QVX81" s="1271"/>
      <c r="QVY81" s="1271"/>
      <c r="QVZ81" s="1271"/>
      <c r="QWA81" s="1271"/>
      <c r="QWB81" s="1271"/>
      <c r="QWC81" s="1271"/>
      <c r="QWD81" s="1271"/>
      <c r="QWE81" s="1271"/>
      <c r="QWF81" s="1271"/>
      <c r="QWG81" s="1271"/>
      <c r="QWH81" s="1271"/>
      <c r="QWI81" s="1271"/>
      <c r="QWJ81" s="1271"/>
      <c r="QWK81" s="1271"/>
      <c r="QWL81" s="1271"/>
      <c r="QWM81" s="1271"/>
      <c r="QWN81" s="1271"/>
      <c r="QWO81" s="1271"/>
      <c r="QWP81" s="1271"/>
      <c r="QWQ81" s="1271"/>
      <c r="QWR81" s="1271"/>
      <c r="QWS81" s="1271"/>
      <c r="QWT81" s="1271"/>
      <c r="QWU81" s="1271"/>
      <c r="QWV81" s="1271"/>
      <c r="QWW81" s="1271"/>
      <c r="QWX81" s="1271"/>
      <c r="QWY81" s="1271"/>
      <c r="QWZ81" s="1271"/>
      <c r="QXA81" s="1271"/>
      <c r="QXB81" s="1271"/>
      <c r="QXC81" s="1271"/>
      <c r="QXD81" s="1271"/>
      <c r="QXE81" s="1271"/>
      <c r="QXF81" s="1271"/>
      <c r="QXG81" s="1271"/>
      <c r="QXH81" s="1271"/>
      <c r="QXI81" s="1271"/>
      <c r="QXJ81" s="1271"/>
      <c r="QXK81" s="1271"/>
      <c r="QXL81" s="1271"/>
      <c r="QXM81" s="1271"/>
      <c r="QXN81" s="1271"/>
      <c r="QXO81" s="1271"/>
      <c r="QXP81" s="1271"/>
      <c r="QXQ81" s="1271"/>
      <c r="QXR81" s="1271"/>
      <c r="QXS81" s="1271"/>
      <c r="QXT81" s="1271"/>
      <c r="QXU81" s="1271"/>
      <c r="QXV81" s="1271"/>
      <c r="QXW81" s="1271"/>
      <c r="QXX81" s="1271"/>
      <c r="QXY81" s="1271"/>
      <c r="QXZ81" s="1271"/>
      <c r="QYA81" s="1271"/>
      <c r="QYB81" s="1271"/>
      <c r="QYC81" s="1271"/>
      <c r="QYD81" s="1271"/>
      <c r="QYE81" s="1271"/>
      <c r="QYF81" s="1271"/>
      <c r="QYG81" s="1271"/>
      <c r="QYH81" s="1271"/>
      <c r="QYI81" s="1271"/>
      <c r="QYJ81" s="1271"/>
      <c r="QYK81" s="1271"/>
      <c r="QYL81" s="1271"/>
      <c r="QYM81" s="1271"/>
      <c r="QYN81" s="1271"/>
      <c r="QYO81" s="1271"/>
      <c r="QYP81" s="1271"/>
      <c r="QYQ81" s="1271"/>
      <c r="QYR81" s="1271"/>
      <c r="QYS81" s="1271"/>
      <c r="QYT81" s="1271"/>
      <c r="QYU81" s="1271"/>
      <c r="QYV81" s="1271"/>
      <c r="QYW81" s="1271"/>
      <c r="QYX81" s="1271"/>
      <c r="QYY81" s="1271"/>
      <c r="QYZ81" s="1271"/>
      <c r="QZA81" s="1271"/>
      <c r="QZB81" s="1271"/>
      <c r="QZC81" s="1271"/>
      <c r="QZD81" s="1271"/>
      <c r="QZE81" s="1271"/>
      <c r="QZF81" s="1271"/>
      <c r="QZG81" s="1271"/>
      <c r="QZH81" s="1271"/>
      <c r="QZI81" s="1271"/>
      <c r="QZJ81" s="1271"/>
      <c r="QZK81" s="1271"/>
      <c r="QZL81" s="1271"/>
      <c r="QZM81" s="1271"/>
      <c r="QZN81" s="1271"/>
      <c r="QZO81" s="1271"/>
      <c r="QZP81" s="1271"/>
      <c r="QZQ81" s="1271"/>
      <c r="QZR81" s="1271"/>
      <c r="QZS81" s="1271"/>
      <c r="QZT81" s="1271"/>
      <c r="QZU81" s="1271"/>
      <c r="QZV81" s="1271"/>
      <c r="QZW81" s="1271"/>
      <c r="QZX81" s="1271"/>
      <c r="QZY81" s="1271"/>
      <c r="QZZ81" s="1271"/>
      <c r="RAA81" s="1271"/>
      <c r="RAB81" s="1271"/>
      <c r="RAC81" s="1271"/>
      <c r="RAD81" s="1271"/>
      <c r="RAE81" s="1271"/>
      <c r="RAF81" s="1271"/>
      <c r="RAG81" s="1271"/>
      <c r="RAH81" s="1271"/>
      <c r="RAI81" s="1271"/>
      <c r="RAJ81" s="1271"/>
      <c r="RAK81" s="1271"/>
      <c r="RAL81" s="1271"/>
      <c r="RAM81" s="1271"/>
      <c r="RAN81" s="1271"/>
      <c r="RAO81" s="1271"/>
      <c r="RAP81" s="1271"/>
      <c r="RAQ81" s="1271"/>
      <c r="RAR81" s="1271"/>
      <c r="RAS81" s="1271"/>
      <c r="RAT81" s="1271"/>
      <c r="RAU81" s="1271"/>
      <c r="RAV81" s="1271"/>
      <c r="RAW81" s="1271"/>
      <c r="RAX81" s="1271"/>
      <c r="RAY81" s="1271"/>
      <c r="RAZ81" s="1271"/>
      <c r="RBA81" s="1271"/>
      <c r="RBB81" s="1271"/>
      <c r="RBC81" s="1271"/>
      <c r="RBD81" s="1271"/>
      <c r="RBE81" s="1271"/>
      <c r="RBF81" s="1271"/>
      <c r="RBG81" s="1271"/>
      <c r="RBH81" s="1271"/>
      <c r="RBI81" s="1271"/>
      <c r="RBJ81" s="1271"/>
      <c r="RBK81" s="1271"/>
      <c r="RBL81" s="1271"/>
      <c r="RBM81" s="1271"/>
      <c r="RBN81" s="1271"/>
      <c r="RBO81" s="1271"/>
      <c r="RBP81" s="1271"/>
      <c r="RBQ81" s="1271"/>
      <c r="RBR81" s="1271"/>
      <c r="RBS81" s="1271"/>
      <c r="RBT81" s="1271"/>
      <c r="RBU81" s="1271"/>
      <c r="RBV81" s="1271"/>
      <c r="RBW81" s="1271"/>
      <c r="RBX81" s="1271"/>
      <c r="RBY81" s="1271"/>
      <c r="RBZ81" s="1271"/>
      <c r="RCA81" s="1271"/>
      <c r="RCB81" s="1271"/>
      <c r="RCC81" s="1271"/>
      <c r="RCD81" s="1271"/>
      <c r="RCE81" s="1271"/>
      <c r="RCF81" s="1271"/>
      <c r="RCG81" s="1271"/>
      <c r="RCH81" s="1271"/>
      <c r="RCI81" s="1271"/>
      <c r="RCJ81" s="1271"/>
      <c r="RCK81" s="1271"/>
      <c r="RCL81" s="1271"/>
      <c r="RCM81" s="1271"/>
      <c r="RCN81" s="1271"/>
      <c r="RCO81" s="1271"/>
      <c r="RCP81" s="1271"/>
      <c r="RCQ81" s="1271"/>
      <c r="RCR81" s="1271"/>
      <c r="RCS81" s="1271"/>
      <c r="RCT81" s="1271"/>
      <c r="RCU81" s="1271"/>
      <c r="RCV81" s="1271"/>
      <c r="RCW81" s="1271"/>
      <c r="RCX81" s="1271"/>
      <c r="RCY81" s="1271"/>
      <c r="RCZ81" s="1271"/>
      <c r="RDA81" s="1271"/>
      <c r="RDB81" s="1271"/>
      <c r="RDC81" s="1271"/>
      <c r="RDD81" s="1271"/>
      <c r="RDE81" s="1271"/>
      <c r="RDF81" s="1271"/>
      <c r="RDG81" s="1271"/>
      <c r="RDH81" s="1271"/>
      <c r="RDI81" s="1271"/>
      <c r="RDJ81" s="1271"/>
      <c r="RDK81" s="1271"/>
      <c r="RDL81" s="1271"/>
      <c r="RDM81" s="1271"/>
      <c r="RDN81" s="1271"/>
      <c r="RDO81" s="1271"/>
      <c r="RDP81" s="1271"/>
      <c r="RDQ81" s="1271"/>
      <c r="RDR81" s="1271"/>
      <c r="RDS81" s="1271"/>
      <c r="RDT81" s="1271"/>
      <c r="RDU81" s="1271"/>
      <c r="RDV81" s="1271"/>
      <c r="RDW81" s="1271"/>
      <c r="RDX81" s="1271"/>
      <c r="RDY81" s="1271"/>
      <c r="RDZ81" s="1271"/>
      <c r="REA81" s="1271"/>
      <c r="REB81" s="1271"/>
      <c r="REC81" s="1271"/>
      <c r="RED81" s="1271"/>
      <c r="REE81" s="1271"/>
      <c r="REF81" s="1271"/>
      <c r="REG81" s="1271"/>
      <c r="REH81" s="1271"/>
      <c r="REI81" s="1271"/>
      <c r="REJ81" s="1271"/>
      <c r="REK81" s="1271"/>
      <c r="REL81" s="1271"/>
      <c r="REM81" s="1271"/>
      <c r="REN81" s="1271"/>
      <c r="REO81" s="1271"/>
      <c r="REP81" s="1271"/>
      <c r="REQ81" s="1271"/>
      <c r="RER81" s="1271"/>
      <c r="RES81" s="1271"/>
      <c r="RET81" s="1271"/>
      <c r="REU81" s="1271"/>
      <c r="REV81" s="1271"/>
      <c r="REW81" s="1271"/>
      <c r="REX81" s="1271"/>
      <c r="REY81" s="1271"/>
      <c r="REZ81" s="1271"/>
      <c r="RFA81" s="1271"/>
      <c r="RFB81" s="1271"/>
      <c r="RFC81" s="1271"/>
      <c r="RFD81" s="1271"/>
      <c r="RFE81" s="1271"/>
      <c r="RFF81" s="1271"/>
      <c r="RFG81" s="1271"/>
      <c r="RFH81" s="1271"/>
      <c r="RFI81" s="1271"/>
      <c r="RFJ81" s="1271"/>
      <c r="RFK81" s="1271"/>
      <c r="RFL81" s="1271"/>
      <c r="RFM81" s="1271"/>
      <c r="RFN81" s="1271"/>
      <c r="RFO81" s="1271"/>
      <c r="RFP81" s="1271"/>
      <c r="RFQ81" s="1271"/>
      <c r="RFR81" s="1271"/>
      <c r="RFS81" s="1271"/>
      <c r="RFT81" s="1271"/>
      <c r="RFU81" s="1271"/>
      <c r="RFV81" s="1271"/>
      <c r="RFW81" s="1271"/>
      <c r="RFX81" s="1271"/>
      <c r="RFY81" s="1271"/>
      <c r="RFZ81" s="1271"/>
      <c r="RGA81" s="1271"/>
      <c r="RGB81" s="1271"/>
      <c r="RGC81" s="1271"/>
      <c r="RGD81" s="1271"/>
      <c r="RGE81" s="1271"/>
      <c r="RGF81" s="1271"/>
      <c r="RGG81" s="1271"/>
      <c r="RGH81" s="1271"/>
      <c r="RGI81" s="1271"/>
      <c r="RGJ81" s="1271"/>
      <c r="RGK81" s="1271"/>
      <c r="RGL81" s="1271"/>
      <c r="RGM81" s="1271"/>
      <c r="RGN81" s="1271"/>
      <c r="RGO81" s="1271"/>
      <c r="RGP81" s="1271"/>
      <c r="RGQ81" s="1271"/>
      <c r="RGR81" s="1271"/>
      <c r="RGS81" s="1271"/>
      <c r="RGT81" s="1271"/>
      <c r="RGU81" s="1271"/>
      <c r="RGV81" s="1271"/>
      <c r="RGW81" s="1271"/>
      <c r="RGX81" s="1271"/>
      <c r="RGY81" s="1271"/>
      <c r="RGZ81" s="1271"/>
      <c r="RHA81" s="1271"/>
      <c r="RHB81" s="1271"/>
      <c r="RHC81" s="1271"/>
      <c r="RHD81" s="1271"/>
      <c r="RHE81" s="1271"/>
      <c r="RHF81" s="1271"/>
      <c r="RHG81" s="1271"/>
      <c r="RHH81" s="1271"/>
      <c r="RHI81" s="1271"/>
      <c r="RHJ81" s="1271"/>
      <c r="RHK81" s="1271"/>
      <c r="RHL81" s="1271"/>
      <c r="RHM81" s="1271"/>
      <c r="RHN81" s="1271"/>
      <c r="RHO81" s="1271"/>
      <c r="RHP81" s="1271"/>
      <c r="RHQ81" s="1271"/>
      <c r="RHR81" s="1271"/>
      <c r="RHS81" s="1271"/>
      <c r="RHT81" s="1271"/>
      <c r="RHU81" s="1271"/>
      <c r="RHV81" s="1271"/>
      <c r="RHW81" s="1271"/>
      <c r="RHX81" s="1271"/>
      <c r="RHY81" s="1271"/>
      <c r="RHZ81" s="1271"/>
      <c r="RIA81" s="1271"/>
      <c r="RIB81" s="1271"/>
      <c r="RIC81" s="1271"/>
      <c r="RID81" s="1271"/>
      <c r="RIE81" s="1271"/>
      <c r="RIF81" s="1271"/>
      <c r="RIG81" s="1271"/>
      <c r="RIH81" s="1271"/>
      <c r="RII81" s="1271"/>
      <c r="RIJ81" s="1271"/>
      <c r="RIK81" s="1271"/>
      <c r="RIL81" s="1271"/>
      <c r="RIM81" s="1271"/>
      <c r="RIN81" s="1271"/>
      <c r="RIO81" s="1271"/>
      <c r="RIP81" s="1271"/>
      <c r="RIQ81" s="1271"/>
      <c r="RIR81" s="1271"/>
      <c r="RIS81" s="1271"/>
      <c r="RIT81" s="1271"/>
      <c r="RIU81" s="1271"/>
      <c r="RIV81" s="1271"/>
      <c r="RIW81" s="1271"/>
      <c r="RIX81" s="1271"/>
      <c r="RIY81" s="1271"/>
      <c r="RIZ81" s="1271"/>
      <c r="RJA81" s="1271"/>
      <c r="RJB81" s="1271"/>
      <c r="RJC81" s="1271"/>
      <c r="RJD81" s="1271"/>
      <c r="RJE81" s="1271"/>
      <c r="RJF81" s="1271"/>
      <c r="RJG81" s="1271"/>
      <c r="RJH81" s="1271"/>
      <c r="RJI81" s="1271"/>
      <c r="RJJ81" s="1271"/>
      <c r="RJK81" s="1271"/>
      <c r="RJL81" s="1271"/>
      <c r="RJM81" s="1271"/>
      <c r="RJN81" s="1271"/>
      <c r="RJO81" s="1271"/>
      <c r="RJP81" s="1271"/>
      <c r="RJQ81" s="1271"/>
      <c r="RJR81" s="1271"/>
      <c r="RJS81" s="1271"/>
      <c r="RJT81" s="1271"/>
      <c r="RJU81" s="1271"/>
      <c r="RJV81" s="1271"/>
      <c r="RJW81" s="1271"/>
      <c r="RJX81" s="1271"/>
      <c r="RJY81" s="1271"/>
      <c r="RJZ81" s="1271"/>
      <c r="RKA81" s="1271"/>
      <c r="RKB81" s="1271"/>
      <c r="RKC81" s="1271"/>
      <c r="RKD81" s="1271"/>
      <c r="RKE81" s="1271"/>
      <c r="RKF81" s="1271"/>
      <c r="RKG81" s="1271"/>
      <c r="RKH81" s="1271"/>
      <c r="RKI81" s="1271"/>
      <c r="RKJ81" s="1271"/>
      <c r="RKK81" s="1271"/>
      <c r="RKL81" s="1271"/>
      <c r="RKM81" s="1271"/>
      <c r="RKN81" s="1271"/>
      <c r="RKO81" s="1271"/>
      <c r="RKP81" s="1271"/>
      <c r="RKQ81" s="1271"/>
      <c r="RKR81" s="1271"/>
      <c r="RKS81" s="1271"/>
      <c r="RKT81" s="1271"/>
      <c r="RKU81" s="1271"/>
      <c r="RKV81" s="1271"/>
      <c r="RKW81" s="1271"/>
      <c r="RKX81" s="1271"/>
      <c r="RKY81" s="1271"/>
      <c r="RKZ81" s="1271"/>
      <c r="RLA81" s="1271"/>
      <c r="RLB81" s="1271"/>
      <c r="RLC81" s="1271"/>
      <c r="RLD81" s="1271"/>
      <c r="RLE81" s="1271"/>
      <c r="RLF81" s="1271"/>
      <c r="RLG81" s="1271"/>
      <c r="RLH81" s="1271"/>
      <c r="RLI81" s="1271"/>
      <c r="RLJ81" s="1271"/>
      <c r="RLK81" s="1271"/>
      <c r="RLL81" s="1271"/>
      <c r="RLM81" s="1271"/>
      <c r="RLN81" s="1271"/>
      <c r="RLO81" s="1271"/>
      <c r="RLP81" s="1271"/>
      <c r="RLQ81" s="1271"/>
      <c r="RLR81" s="1271"/>
      <c r="RLS81" s="1271"/>
      <c r="RLT81" s="1271"/>
      <c r="RLU81" s="1271"/>
      <c r="RLV81" s="1271"/>
      <c r="RLW81" s="1271"/>
      <c r="RLX81" s="1271"/>
      <c r="RLY81" s="1271"/>
      <c r="RLZ81" s="1271"/>
      <c r="RMA81" s="1271"/>
      <c r="RMB81" s="1271"/>
      <c r="RMC81" s="1271"/>
      <c r="RMD81" s="1271"/>
      <c r="RME81" s="1271"/>
      <c r="RMF81" s="1271"/>
      <c r="RMG81" s="1271"/>
      <c r="RMH81" s="1271"/>
      <c r="RMI81" s="1271"/>
      <c r="RMJ81" s="1271"/>
      <c r="RMK81" s="1271"/>
      <c r="RML81" s="1271"/>
      <c r="RMM81" s="1271"/>
      <c r="RMN81" s="1271"/>
      <c r="RMO81" s="1271"/>
      <c r="RMP81" s="1271"/>
      <c r="RMQ81" s="1271"/>
      <c r="RMR81" s="1271"/>
      <c r="RMS81" s="1271"/>
      <c r="RMT81" s="1271"/>
      <c r="RMU81" s="1271"/>
      <c r="RMV81" s="1271"/>
      <c r="RMW81" s="1271"/>
      <c r="RMX81" s="1271"/>
      <c r="RMY81" s="1271"/>
      <c r="RMZ81" s="1271"/>
      <c r="RNA81" s="1271"/>
      <c r="RNB81" s="1271"/>
      <c r="RNC81" s="1271"/>
      <c r="RND81" s="1271"/>
      <c r="RNE81" s="1271"/>
      <c r="RNF81" s="1271"/>
      <c r="RNG81" s="1271"/>
      <c r="RNH81" s="1271"/>
      <c r="RNI81" s="1271"/>
      <c r="RNJ81" s="1271"/>
      <c r="RNK81" s="1271"/>
      <c r="RNL81" s="1271"/>
      <c r="RNM81" s="1271"/>
      <c r="RNN81" s="1271"/>
      <c r="RNO81" s="1271"/>
      <c r="RNP81" s="1271"/>
      <c r="RNQ81" s="1271"/>
      <c r="RNR81" s="1271"/>
      <c r="RNS81" s="1271"/>
      <c r="RNT81" s="1271"/>
      <c r="RNU81" s="1271"/>
      <c r="RNV81" s="1271"/>
      <c r="RNW81" s="1271"/>
      <c r="RNX81" s="1271"/>
      <c r="RNY81" s="1271"/>
      <c r="RNZ81" s="1271"/>
      <c r="ROA81" s="1271"/>
      <c r="ROB81" s="1271"/>
      <c r="ROC81" s="1271"/>
      <c r="ROD81" s="1271"/>
      <c r="ROE81" s="1271"/>
      <c r="ROF81" s="1271"/>
      <c r="ROG81" s="1271"/>
      <c r="ROH81" s="1271"/>
      <c r="ROI81" s="1271"/>
      <c r="ROJ81" s="1271"/>
      <c r="ROK81" s="1271"/>
      <c r="ROL81" s="1271"/>
      <c r="ROM81" s="1271"/>
      <c r="RON81" s="1271"/>
      <c r="ROO81" s="1271"/>
      <c r="ROP81" s="1271"/>
      <c r="ROQ81" s="1271"/>
      <c r="ROR81" s="1271"/>
      <c r="ROS81" s="1271"/>
      <c r="ROT81" s="1271"/>
      <c r="ROU81" s="1271"/>
      <c r="ROV81" s="1271"/>
      <c r="ROW81" s="1271"/>
      <c r="ROX81" s="1271"/>
      <c r="ROY81" s="1271"/>
      <c r="ROZ81" s="1271"/>
      <c r="RPA81" s="1271"/>
      <c r="RPB81" s="1271"/>
      <c r="RPC81" s="1271"/>
      <c r="RPD81" s="1271"/>
      <c r="RPE81" s="1271"/>
      <c r="RPF81" s="1271"/>
      <c r="RPG81" s="1271"/>
      <c r="RPH81" s="1271"/>
      <c r="RPI81" s="1271"/>
      <c r="RPJ81" s="1271"/>
      <c r="RPK81" s="1271"/>
      <c r="RPL81" s="1271"/>
      <c r="RPM81" s="1271"/>
      <c r="RPN81" s="1271"/>
      <c r="RPO81" s="1271"/>
      <c r="RPP81" s="1271"/>
      <c r="RPQ81" s="1271"/>
      <c r="RPR81" s="1271"/>
      <c r="RPS81" s="1271"/>
      <c r="RPT81" s="1271"/>
      <c r="RPU81" s="1271"/>
      <c r="RPV81" s="1271"/>
      <c r="RPW81" s="1271"/>
      <c r="RPX81" s="1271"/>
      <c r="RPY81" s="1271"/>
      <c r="RPZ81" s="1271"/>
      <c r="RQA81" s="1271"/>
      <c r="RQB81" s="1271"/>
      <c r="RQC81" s="1271"/>
      <c r="RQD81" s="1271"/>
      <c r="RQE81" s="1271"/>
      <c r="RQF81" s="1271"/>
      <c r="RQG81" s="1271"/>
      <c r="RQH81" s="1271"/>
      <c r="RQI81" s="1271"/>
      <c r="RQJ81" s="1271"/>
      <c r="RQK81" s="1271"/>
      <c r="RQL81" s="1271"/>
      <c r="RQM81" s="1271"/>
      <c r="RQN81" s="1271"/>
      <c r="RQO81" s="1271"/>
      <c r="RQP81" s="1271"/>
      <c r="RQQ81" s="1271"/>
      <c r="RQR81" s="1271"/>
      <c r="RQS81" s="1271"/>
      <c r="RQT81" s="1271"/>
      <c r="RQU81" s="1271"/>
      <c r="RQV81" s="1271"/>
      <c r="RQW81" s="1271"/>
      <c r="RQX81" s="1271"/>
      <c r="RQY81" s="1271"/>
      <c r="RQZ81" s="1271"/>
      <c r="RRA81" s="1271"/>
      <c r="RRB81" s="1271"/>
      <c r="RRC81" s="1271"/>
      <c r="RRD81" s="1271"/>
      <c r="RRE81" s="1271"/>
      <c r="RRF81" s="1271"/>
      <c r="RRG81" s="1271"/>
      <c r="RRH81" s="1271"/>
      <c r="RRI81" s="1271"/>
      <c r="RRJ81" s="1271"/>
      <c r="RRK81" s="1271"/>
      <c r="RRL81" s="1271"/>
      <c r="RRM81" s="1271"/>
      <c r="RRN81" s="1271"/>
      <c r="RRO81" s="1271"/>
      <c r="RRP81" s="1271"/>
      <c r="RRQ81" s="1271"/>
      <c r="RRR81" s="1271"/>
      <c r="RRS81" s="1271"/>
      <c r="RRT81" s="1271"/>
      <c r="RRU81" s="1271"/>
      <c r="RRV81" s="1271"/>
      <c r="RRW81" s="1271"/>
      <c r="RRX81" s="1271"/>
      <c r="RRY81" s="1271"/>
      <c r="RRZ81" s="1271"/>
      <c r="RSA81" s="1271"/>
      <c r="RSB81" s="1271"/>
      <c r="RSC81" s="1271"/>
      <c r="RSD81" s="1271"/>
      <c r="RSE81" s="1271"/>
      <c r="RSF81" s="1271"/>
      <c r="RSG81" s="1271"/>
      <c r="RSH81" s="1271"/>
      <c r="RSI81" s="1271"/>
      <c r="RSJ81" s="1271"/>
      <c r="RSK81" s="1271"/>
      <c r="RSL81" s="1271"/>
      <c r="RSM81" s="1271"/>
      <c r="RSN81" s="1271"/>
      <c r="RSO81" s="1271"/>
      <c r="RSP81" s="1271"/>
      <c r="RSQ81" s="1271"/>
      <c r="RSR81" s="1271"/>
      <c r="RSS81" s="1271"/>
      <c r="RST81" s="1271"/>
      <c r="RSU81" s="1271"/>
      <c r="RSV81" s="1271"/>
      <c r="RSW81" s="1271"/>
      <c r="RSX81" s="1271"/>
      <c r="RSY81" s="1271"/>
      <c r="RSZ81" s="1271"/>
      <c r="RTA81" s="1271"/>
      <c r="RTB81" s="1271"/>
      <c r="RTC81" s="1271"/>
      <c r="RTD81" s="1271"/>
      <c r="RTE81" s="1271"/>
      <c r="RTF81" s="1271"/>
      <c r="RTG81" s="1271"/>
      <c r="RTH81" s="1271"/>
      <c r="RTI81" s="1271"/>
      <c r="RTJ81" s="1271"/>
      <c r="RTK81" s="1271"/>
      <c r="RTL81" s="1271"/>
      <c r="RTM81" s="1271"/>
      <c r="RTN81" s="1271"/>
      <c r="RTO81" s="1271"/>
      <c r="RTP81" s="1271"/>
      <c r="RTQ81" s="1271"/>
      <c r="RTR81" s="1271"/>
      <c r="RTS81" s="1271"/>
      <c r="RTT81" s="1271"/>
      <c r="RTU81" s="1271"/>
      <c r="RTV81" s="1271"/>
      <c r="RTW81" s="1271"/>
      <c r="RTX81" s="1271"/>
      <c r="RTY81" s="1271"/>
      <c r="RTZ81" s="1271"/>
      <c r="RUA81" s="1271"/>
      <c r="RUB81" s="1271"/>
      <c r="RUC81" s="1271"/>
      <c r="RUD81" s="1271"/>
      <c r="RUE81" s="1271"/>
      <c r="RUF81" s="1271"/>
      <c r="RUG81" s="1271"/>
      <c r="RUH81" s="1271"/>
      <c r="RUI81" s="1271"/>
      <c r="RUJ81" s="1271"/>
      <c r="RUK81" s="1271"/>
      <c r="RUL81" s="1271"/>
      <c r="RUM81" s="1271"/>
      <c r="RUN81" s="1271"/>
      <c r="RUO81" s="1271"/>
      <c r="RUP81" s="1271"/>
      <c r="RUQ81" s="1271"/>
      <c r="RUR81" s="1271"/>
      <c r="RUS81" s="1271"/>
      <c r="RUT81" s="1271"/>
      <c r="RUU81" s="1271"/>
      <c r="RUV81" s="1271"/>
      <c r="RUW81" s="1271"/>
      <c r="RUX81" s="1271"/>
      <c r="RUY81" s="1271"/>
      <c r="RUZ81" s="1271"/>
      <c r="RVA81" s="1271"/>
      <c r="RVB81" s="1271"/>
      <c r="RVC81" s="1271"/>
      <c r="RVD81" s="1271"/>
      <c r="RVE81" s="1271"/>
      <c r="RVF81" s="1271"/>
      <c r="RVG81" s="1271"/>
      <c r="RVH81" s="1271"/>
      <c r="RVI81" s="1271"/>
      <c r="RVJ81" s="1271"/>
      <c r="RVK81" s="1271"/>
      <c r="RVL81" s="1271"/>
      <c r="RVM81" s="1271"/>
      <c r="RVN81" s="1271"/>
      <c r="RVO81" s="1271"/>
      <c r="RVP81" s="1271"/>
      <c r="RVQ81" s="1271"/>
      <c r="RVR81" s="1271"/>
      <c r="RVS81" s="1271"/>
      <c r="RVT81" s="1271"/>
      <c r="RVU81" s="1271"/>
      <c r="RVV81" s="1271"/>
      <c r="RVW81" s="1271"/>
      <c r="RVX81" s="1271"/>
      <c r="RVY81" s="1271"/>
      <c r="RVZ81" s="1271"/>
      <c r="RWA81" s="1271"/>
      <c r="RWB81" s="1271"/>
      <c r="RWC81" s="1271"/>
      <c r="RWD81" s="1271"/>
      <c r="RWE81" s="1271"/>
      <c r="RWF81" s="1271"/>
      <c r="RWG81" s="1271"/>
      <c r="RWH81" s="1271"/>
      <c r="RWI81" s="1271"/>
      <c r="RWJ81" s="1271"/>
      <c r="RWK81" s="1271"/>
      <c r="RWL81" s="1271"/>
      <c r="RWM81" s="1271"/>
      <c r="RWN81" s="1271"/>
      <c r="RWO81" s="1271"/>
      <c r="RWP81" s="1271"/>
      <c r="RWQ81" s="1271"/>
      <c r="RWR81" s="1271"/>
      <c r="RWS81" s="1271"/>
      <c r="RWT81" s="1271"/>
      <c r="RWU81" s="1271"/>
      <c r="RWV81" s="1271"/>
      <c r="RWW81" s="1271"/>
      <c r="RWX81" s="1271"/>
      <c r="RWY81" s="1271"/>
      <c r="RWZ81" s="1271"/>
      <c r="RXA81" s="1271"/>
      <c r="RXB81" s="1271"/>
      <c r="RXC81" s="1271"/>
      <c r="RXD81" s="1271"/>
      <c r="RXE81" s="1271"/>
      <c r="RXF81" s="1271"/>
      <c r="RXG81" s="1271"/>
      <c r="RXH81" s="1271"/>
      <c r="RXI81" s="1271"/>
      <c r="RXJ81" s="1271"/>
      <c r="RXK81" s="1271"/>
      <c r="RXL81" s="1271"/>
      <c r="RXM81" s="1271"/>
      <c r="RXN81" s="1271"/>
      <c r="RXO81" s="1271"/>
      <c r="RXP81" s="1271"/>
      <c r="RXQ81" s="1271"/>
      <c r="RXR81" s="1271"/>
      <c r="RXS81" s="1271"/>
      <c r="RXT81" s="1271"/>
      <c r="RXU81" s="1271"/>
      <c r="RXV81" s="1271"/>
      <c r="RXW81" s="1271"/>
      <c r="RXX81" s="1271"/>
      <c r="RXY81" s="1271"/>
      <c r="RXZ81" s="1271"/>
      <c r="RYA81" s="1271"/>
      <c r="RYB81" s="1271"/>
      <c r="RYC81" s="1271"/>
      <c r="RYD81" s="1271"/>
      <c r="RYE81" s="1271"/>
      <c r="RYF81" s="1271"/>
      <c r="RYG81" s="1271"/>
      <c r="RYH81" s="1271"/>
      <c r="RYI81" s="1271"/>
      <c r="RYJ81" s="1271"/>
      <c r="RYK81" s="1271"/>
      <c r="RYL81" s="1271"/>
      <c r="RYM81" s="1271"/>
      <c r="RYN81" s="1271"/>
      <c r="RYO81" s="1271"/>
      <c r="RYP81" s="1271"/>
      <c r="RYQ81" s="1271"/>
      <c r="RYR81" s="1271"/>
      <c r="RYS81" s="1271"/>
      <c r="RYT81" s="1271"/>
      <c r="RYU81" s="1271"/>
      <c r="RYV81" s="1271"/>
      <c r="RYW81" s="1271"/>
      <c r="RYX81" s="1271"/>
      <c r="RYY81" s="1271"/>
      <c r="RYZ81" s="1271"/>
      <c r="RZA81" s="1271"/>
      <c r="RZB81" s="1271"/>
      <c r="RZC81" s="1271"/>
      <c r="RZD81" s="1271"/>
      <c r="RZE81" s="1271"/>
      <c r="RZF81" s="1271"/>
      <c r="RZG81" s="1271"/>
      <c r="RZH81" s="1271"/>
      <c r="RZI81" s="1271"/>
      <c r="RZJ81" s="1271"/>
      <c r="RZK81" s="1271"/>
      <c r="RZL81" s="1271"/>
      <c r="RZM81" s="1271"/>
      <c r="RZN81" s="1271"/>
      <c r="RZO81" s="1271"/>
      <c r="RZP81" s="1271"/>
      <c r="RZQ81" s="1271"/>
      <c r="RZR81" s="1271"/>
      <c r="RZS81" s="1271"/>
      <c r="RZT81" s="1271"/>
      <c r="RZU81" s="1271"/>
      <c r="RZV81" s="1271"/>
      <c r="RZW81" s="1271"/>
      <c r="RZX81" s="1271"/>
      <c r="RZY81" s="1271"/>
      <c r="RZZ81" s="1271"/>
      <c r="SAA81" s="1271"/>
      <c r="SAB81" s="1271"/>
      <c r="SAC81" s="1271"/>
      <c r="SAD81" s="1271"/>
      <c r="SAE81" s="1271"/>
      <c r="SAF81" s="1271"/>
      <c r="SAG81" s="1271"/>
      <c r="SAH81" s="1271"/>
      <c r="SAI81" s="1271"/>
      <c r="SAJ81" s="1271"/>
      <c r="SAK81" s="1271"/>
      <c r="SAL81" s="1271"/>
      <c r="SAM81" s="1271"/>
      <c r="SAN81" s="1271"/>
      <c r="SAO81" s="1271"/>
      <c r="SAP81" s="1271"/>
      <c r="SAQ81" s="1271"/>
      <c r="SAR81" s="1271"/>
      <c r="SAS81" s="1271"/>
      <c r="SAT81" s="1271"/>
      <c r="SAU81" s="1271"/>
      <c r="SAV81" s="1271"/>
      <c r="SAW81" s="1271"/>
      <c r="SAX81" s="1271"/>
      <c r="SAY81" s="1271"/>
      <c r="SAZ81" s="1271"/>
      <c r="SBA81" s="1271"/>
      <c r="SBB81" s="1271"/>
      <c r="SBC81" s="1271"/>
      <c r="SBD81" s="1271"/>
      <c r="SBE81" s="1271"/>
      <c r="SBF81" s="1271"/>
      <c r="SBG81" s="1271"/>
      <c r="SBH81" s="1271"/>
      <c r="SBI81" s="1271"/>
      <c r="SBJ81" s="1271"/>
      <c r="SBK81" s="1271"/>
      <c r="SBL81" s="1271"/>
      <c r="SBM81" s="1271"/>
      <c r="SBN81" s="1271"/>
      <c r="SBO81" s="1271"/>
      <c r="SBP81" s="1271"/>
      <c r="SBQ81" s="1271"/>
      <c r="SBR81" s="1271"/>
      <c r="SBS81" s="1271"/>
      <c r="SBT81" s="1271"/>
      <c r="SBU81" s="1271"/>
      <c r="SBV81" s="1271"/>
      <c r="SBW81" s="1271"/>
      <c r="SBX81" s="1271"/>
      <c r="SBY81" s="1271"/>
      <c r="SBZ81" s="1271"/>
      <c r="SCA81" s="1271"/>
      <c r="SCB81" s="1271"/>
      <c r="SCC81" s="1271"/>
      <c r="SCD81" s="1271"/>
      <c r="SCE81" s="1271"/>
      <c r="SCF81" s="1271"/>
      <c r="SCG81" s="1271"/>
      <c r="SCH81" s="1271"/>
      <c r="SCI81" s="1271"/>
      <c r="SCJ81" s="1271"/>
      <c r="SCK81" s="1271"/>
      <c r="SCL81" s="1271"/>
      <c r="SCM81" s="1271"/>
      <c r="SCN81" s="1271"/>
      <c r="SCO81" s="1271"/>
      <c r="SCP81" s="1271"/>
      <c r="SCQ81" s="1271"/>
      <c r="SCR81" s="1271"/>
      <c r="SCS81" s="1271"/>
      <c r="SCT81" s="1271"/>
      <c r="SCU81" s="1271"/>
      <c r="SCV81" s="1271"/>
      <c r="SCW81" s="1271"/>
      <c r="SCX81" s="1271"/>
      <c r="SCY81" s="1271"/>
      <c r="SCZ81" s="1271"/>
      <c r="SDA81" s="1271"/>
      <c r="SDB81" s="1271"/>
      <c r="SDC81" s="1271"/>
      <c r="SDD81" s="1271"/>
      <c r="SDE81" s="1271"/>
      <c r="SDF81" s="1271"/>
      <c r="SDG81" s="1271"/>
      <c r="SDH81" s="1271"/>
      <c r="SDI81" s="1271"/>
      <c r="SDJ81" s="1271"/>
      <c r="SDK81" s="1271"/>
      <c r="SDL81" s="1271"/>
      <c r="SDM81" s="1271"/>
      <c r="SDN81" s="1271"/>
      <c r="SDO81" s="1271"/>
      <c r="SDP81" s="1271"/>
      <c r="SDQ81" s="1271"/>
      <c r="SDR81" s="1271"/>
      <c r="SDS81" s="1271"/>
      <c r="SDT81" s="1271"/>
      <c r="SDU81" s="1271"/>
      <c r="SDV81" s="1271"/>
      <c r="SDW81" s="1271"/>
      <c r="SDX81" s="1271"/>
      <c r="SDY81" s="1271"/>
      <c r="SDZ81" s="1271"/>
      <c r="SEA81" s="1271"/>
      <c r="SEB81" s="1271"/>
      <c r="SEC81" s="1271"/>
      <c r="SED81" s="1271"/>
      <c r="SEE81" s="1271"/>
      <c r="SEF81" s="1271"/>
      <c r="SEG81" s="1271"/>
      <c r="SEH81" s="1271"/>
      <c r="SEI81" s="1271"/>
      <c r="SEJ81" s="1271"/>
      <c r="SEK81" s="1271"/>
      <c r="SEL81" s="1271"/>
      <c r="SEM81" s="1271"/>
      <c r="SEN81" s="1271"/>
      <c r="SEO81" s="1271"/>
      <c r="SEP81" s="1271"/>
      <c r="SEQ81" s="1271"/>
      <c r="SER81" s="1271"/>
      <c r="SES81" s="1271"/>
      <c r="SET81" s="1271"/>
      <c r="SEU81" s="1271"/>
      <c r="SEV81" s="1271"/>
      <c r="SEW81" s="1271"/>
      <c r="SEX81" s="1271"/>
      <c r="SEY81" s="1271"/>
      <c r="SEZ81" s="1271"/>
      <c r="SFA81" s="1271"/>
      <c r="SFB81" s="1271"/>
      <c r="SFC81" s="1271"/>
      <c r="SFD81" s="1271"/>
      <c r="SFE81" s="1271"/>
      <c r="SFF81" s="1271"/>
      <c r="SFG81" s="1271"/>
      <c r="SFH81" s="1271"/>
      <c r="SFI81" s="1271"/>
      <c r="SFJ81" s="1271"/>
      <c r="SFK81" s="1271"/>
      <c r="SFL81" s="1271"/>
      <c r="SFM81" s="1271"/>
      <c r="SFN81" s="1271"/>
      <c r="SFO81" s="1271"/>
      <c r="SFP81" s="1271"/>
      <c r="SFQ81" s="1271"/>
      <c r="SFR81" s="1271"/>
      <c r="SFS81" s="1271"/>
      <c r="SFT81" s="1271"/>
      <c r="SFU81" s="1271"/>
      <c r="SFV81" s="1271"/>
      <c r="SFW81" s="1271"/>
      <c r="SFX81" s="1271"/>
      <c r="SFY81" s="1271"/>
      <c r="SFZ81" s="1271"/>
      <c r="SGA81" s="1271"/>
      <c r="SGB81" s="1271"/>
      <c r="SGC81" s="1271"/>
      <c r="SGD81" s="1271"/>
      <c r="SGE81" s="1271"/>
      <c r="SGF81" s="1271"/>
      <c r="SGG81" s="1271"/>
      <c r="SGH81" s="1271"/>
      <c r="SGI81" s="1271"/>
      <c r="SGJ81" s="1271"/>
      <c r="SGK81" s="1271"/>
      <c r="SGL81" s="1271"/>
      <c r="SGM81" s="1271"/>
      <c r="SGN81" s="1271"/>
      <c r="SGO81" s="1271"/>
      <c r="SGP81" s="1271"/>
      <c r="SGQ81" s="1271"/>
      <c r="SGR81" s="1271"/>
      <c r="SGS81" s="1271"/>
      <c r="SGT81" s="1271"/>
      <c r="SGU81" s="1271"/>
      <c r="SGV81" s="1271"/>
      <c r="SGW81" s="1271"/>
      <c r="SGX81" s="1271"/>
      <c r="SGY81" s="1271"/>
      <c r="SGZ81" s="1271"/>
      <c r="SHA81" s="1271"/>
      <c r="SHB81" s="1271"/>
      <c r="SHC81" s="1271"/>
      <c r="SHD81" s="1271"/>
      <c r="SHE81" s="1271"/>
      <c r="SHF81" s="1271"/>
      <c r="SHG81" s="1271"/>
      <c r="SHH81" s="1271"/>
      <c r="SHI81" s="1271"/>
      <c r="SHJ81" s="1271"/>
      <c r="SHK81" s="1271"/>
      <c r="SHL81" s="1271"/>
      <c r="SHM81" s="1271"/>
      <c r="SHN81" s="1271"/>
      <c r="SHO81" s="1271"/>
      <c r="SHP81" s="1271"/>
      <c r="SHQ81" s="1271"/>
      <c r="SHR81" s="1271"/>
      <c r="SHS81" s="1271"/>
      <c r="SHT81" s="1271"/>
      <c r="SHU81" s="1271"/>
      <c r="SHV81" s="1271"/>
      <c r="SHW81" s="1271"/>
      <c r="SHX81" s="1271"/>
      <c r="SHY81" s="1271"/>
      <c r="SHZ81" s="1271"/>
      <c r="SIA81" s="1271"/>
      <c r="SIB81" s="1271"/>
      <c r="SIC81" s="1271"/>
      <c r="SID81" s="1271"/>
      <c r="SIE81" s="1271"/>
      <c r="SIF81" s="1271"/>
      <c r="SIG81" s="1271"/>
      <c r="SIH81" s="1271"/>
      <c r="SII81" s="1271"/>
      <c r="SIJ81" s="1271"/>
      <c r="SIK81" s="1271"/>
      <c r="SIL81" s="1271"/>
      <c r="SIM81" s="1271"/>
      <c r="SIN81" s="1271"/>
      <c r="SIO81" s="1271"/>
      <c r="SIP81" s="1271"/>
      <c r="SIQ81" s="1271"/>
      <c r="SIR81" s="1271"/>
      <c r="SIS81" s="1271"/>
      <c r="SIT81" s="1271"/>
      <c r="SIU81" s="1271"/>
      <c r="SIV81" s="1271"/>
      <c r="SIW81" s="1271"/>
      <c r="SIX81" s="1271"/>
      <c r="SIY81" s="1271"/>
      <c r="SIZ81" s="1271"/>
      <c r="SJA81" s="1271"/>
      <c r="SJB81" s="1271"/>
      <c r="SJC81" s="1271"/>
      <c r="SJD81" s="1271"/>
      <c r="SJE81" s="1271"/>
      <c r="SJF81" s="1271"/>
      <c r="SJG81" s="1271"/>
      <c r="SJH81" s="1271"/>
      <c r="SJI81" s="1271"/>
      <c r="SJJ81" s="1271"/>
      <c r="SJK81" s="1271"/>
      <c r="SJL81" s="1271"/>
      <c r="SJM81" s="1271"/>
      <c r="SJN81" s="1271"/>
      <c r="SJO81" s="1271"/>
      <c r="SJP81" s="1271"/>
      <c r="SJQ81" s="1271"/>
      <c r="SJR81" s="1271"/>
      <c r="SJS81" s="1271"/>
      <c r="SJT81" s="1271"/>
      <c r="SJU81" s="1271"/>
      <c r="SJV81" s="1271"/>
      <c r="SJW81" s="1271"/>
      <c r="SJX81" s="1271"/>
      <c r="SJY81" s="1271"/>
      <c r="SJZ81" s="1271"/>
      <c r="SKA81" s="1271"/>
      <c r="SKB81" s="1271"/>
      <c r="SKC81" s="1271"/>
      <c r="SKD81" s="1271"/>
      <c r="SKE81" s="1271"/>
      <c r="SKF81" s="1271"/>
      <c r="SKG81" s="1271"/>
      <c r="SKH81" s="1271"/>
      <c r="SKI81" s="1271"/>
      <c r="SKJ81" s="1271"/>
      <c r="SKK81" s="1271"/>
      <c r="SKL81" s="1271"/>
      <c r="SKM81" s="1271"/>
      <c r="SKN81" s="1271"/>
      <c r="SKO81" s="1271"/>
      <c r="SKP81" s="1271"/>
      <c r="SKQ81" s="1271"/>
      <c r="SKR81" s="1271"/>
      <c r="SKS81" s="1271"/>
      <c r="SKT81" s="1271"/>
      <c r="SKU81" s="1271"/>
      <c r="SKV81" s="1271"/>
      <c r="SKW81" s="1271"/>
      <c r="SKX81" s="1271"/>
      <c r="SKY81" s="1271"/>
      <c r="SKZ81" s="1271"/>
      <c r="SLA81" s="1271"/>
      <c r="SLB81" s="1271"/>
      <c r="SLC81" s="1271"/>
      <c r="SLD81" s="1271"/>
      <c r="SLE81" s="1271"/>
      <c r="SLF81" s="1271"/>
      <c r="SLG81" s="1271"/>
      <c r="SLH81" s="1271"/>
      <c r="SLI81" s="1271"/>
      <c r="SLJ81" s="1271"/>
      <c r="SLK81" s="1271"/>
      <c r="SLL81" s="1271"/>
      <c r="SLM81" s="1271"/>
      <c r="SLN81" s="1271"/>
      <c r="SLO81" s="1271"/>
      <c r="SLP81" s="1271"/>
      <c r="SLQ81" s="1271"/>
      <c r="SLR81" s="1271"/>
      <c r="SLS81" s="1271"/>
      <c r="SLT81" s="1271"/>
      <c r="SLU81" s="1271"/>
      <c r="SLV81" s="1271"/>
      <c r="SLW81" s="1271"/>
      <c r="SLX81" s="1271"/>
      <c r="SLY81" s="1271"/>
      <c r="SLZ81" s="1271"/>
      <c r="SMA81" s="1271"/>
      <c r="SMB81" s="1271"/>
      <c r="SMC81" s="1271"/>
      <c r="SMD81" s="1271"/>
      <c r="SME81" s="1271"/>
      <c r="SMF81" s="1271"/>
      <c r="SMG81" s="1271"/>
      <c r="SMH81" s="1271"/>
      <c r="SMI81" s="1271"/>
      <c r="SMJ81" s="1271"/>
      <c r="SMK81" s="1271"/>
      <c r="SML81" s="1271"/>
      <c r="SMM81" s="1271"/>
      <c r="SMN81" s="1271"/>
      <c r="SMO81" s="1271"/>
      <c r="SMP81" s="1271"/>
      <c r="SMQ81" s="1271"/>
      <c r="SMR81" s="1271"/>
      <c r="SMS81" s="1271"/>
      <c r="SMT81" s="1271"/>
      <c r="SMU81" s="1271"/>
      <c r="SMV81" s="1271"/>
      <c r="SMW81" s="1271"/>
      <c r="SMX81" s="1271"/>
      <c r="SMY81" s="1271"/>
      <c r="SMZ81" s="1271"/>
      <c r="SNA81" s="1271"/>
      <c r="SNB81" s="1271"/>
      <c r="SNC81" s="1271"/>
      <c r="SND81" s="1271"/>
      <c r="SNE81" s="1271"/>
      <c r="SNF81" s="1271"/>
      <c r="SNG81" s="1271"/>
      <c r="SNH81" s="1271"/>
      <c r="SNI81" s="1271"/>
      <c r="SNJ81" s="1271"/>
      <c r="SNK81" s="1271"/>
      <c r="SNL81" s="1271"/>
      <c r="SNM81" s="1271"/>
      <c r="SNN81" s="1271"/>
      <c r="SNO81" s="1271"/>
      <c r="SNP81" s="1271"/>
      <c r="SNQ81" s="1271"/>
      <c r="SNR81" s="1271"/>
      <c r="SNS81" s="1271"/>
      <c r="SNT81" s="1271"/>
      <c r="SNU81" s="1271"/>
      <c r="SNV81" s="1271"/>
      <c r="SNW81" s="1271"/>
      <c r="SNX81" s="1271"/>
      <c r="SNY81" s="1271"/>
      <c r="SNZ81" s="1271"/>
      <c r="SOA81" s="1271"/>
      <c r="SOB81" s="1271"/>
      <c r="SOC81" s="1271"/>
      <c r="SOD81" s="1271"/>
      <c r="SOE81" s="1271"/>
      <c r="SOF81" s="1271"/>
      <c r="SOG81" s="1271"/>
      <c r="SOH81" s="1271"/>
      <c r="SOI81" s="1271"/>
      <c r="SOJ81" s="1271"/>
      <c r="SOK81" s="1271"/>
      <c r="SOL81" s="1271"/>
      <c r="SOM81" s="1271"/>
      <c r="SON81" s="1271"/>
      <c r="SOO81" s="1271"/>
      <c r="SOP81" s="1271"/>
      <c r="SOQ81" s="1271"/>
      <c r="SOR81" s="1271"/>
      <c r="SOS81" s="1271"/>
      <c r="SOT81" s="1271"/>
      <c r="SOU81" s="1271"/>
      <c r="SOV81" s="1271"/>
      <c r="SOW81" s="1271"/>
      <c r="SOX81" s="1271"/>
      <c r="SOY81" s="1271"/>
      <c r="SOZ81" s="1271"/>
      <c r="SPA81" s="1271"/>
      <c r="SPB81" s="1271"/>
      <c r="SPC81" s="1271"/>
      <c r="SPD81" s="1271"/>
      <c r="SPE81" s="1271"/>
      <c r="SPF81" s="1271"/>
      <c r="SPG81" s="1271"/>
      <c r="SPH81" s="1271"/>
      <c r="SPI81" s="1271"/>
      <c r="SPJ81" s="1271"/>
      <c r="SPK81" s="1271"/>
      <c r="SPL81" s="1271"/>
      <c r="SPM81" s="1271"/>
      <c r="SPN81" s="1271"/>
      <c r="SPO81" s="1271"/>
      <c r="SPP81" s="1271"/>
      <c r="SPQ81" s="1271"/>
      <c r="SPR81" s="1271"/>
      <c r="SPS81" s="1271"/>
      <c r="SPT81" s="1271"/>
      <c r="SPU81" s="1271"/>
      <c r="SPV81" s="1271"/>
      <c r="SPW81" s="1271"/>
      <c r="SPX81" s="1271"/>
      <c r="SPY81" s="1271"/>
      <c r="SPZ81" s="1271"/>
      <c r="SQA81" s="1271"/>
      <c r="SQB81" s="1271"/>
      <c r="SQC81" s="1271"/>
      <c r="SQD81" s="1271"/>
      <c r="SQE81" s="1271"/>
      <c r="SQF81" s="1271"/>
      <c r="SQG81" s="1271"/>
      <c r="SQH81" s="1271"/>
      <c r="SQI81" s="1271"/>
      <c r="SQJ81" s="1271"/>
      <c r="SQK81" s="1271"/>
      <c r="SQL81" s="1271"/>
      <c r="SQM81" s="1271"/>
      <c r="SQN81" s="1271"/>
      <c r="SQO81" s="1271"/>
      <c r="SQP81" s="1271"/>
      <c r="SQQ81" s="1271"/>
      <c r="SQR81" s="1271"/>
      <c r="SQS81" s="1271"/>
      <c r="SQT81" s="1271"/>
      <c r="SQU81" s="1271"/>
      <c r="SQV81" s="1271"/>
      <c r="SQW81" s="1271"/>
      <c r="SQX81" s="1271"/>
      <c r="SQY81" s="1271"/>
      <c r="SQZ81" s="1271"/>
      <c r="SRA81" s="1271"/>
      <c r="SRB81" s="1271"/>
      <c r="SRC81" s="1271"/>
      <c r="SRD81" s="1271"/>
      <c r="SRE81" s="1271"/>
      <c r="SRF81" s="1271"/>
      <c r="SRG81" s="1271"/>
      <c r="SRH81" s="1271"/>
      <c r="SRI81" s="1271"/>
      <c r="SRJ81" s="1271"/>
      <c r="SRK81" s="1271"/>
      <c r="SRL81" s="1271"/>
      <c r="SRM81" s="1271"/>
      <c r="SRN81" s="1271"/>
      <c r="SRO81" s="1271"/>
      <c r="SRP81" s="1271"/>
      <c r="SRQ81" s="1271"/>
      <c r="SRR81" s="1271"/>
      <c r="SRS81" s="1271"/>
      <c r="SRT81" s="1271"/>
      <c r="SRU81" s="1271"/>
      <c r="SRV81" s="1271"/>
      <c r="SRW81" s="1271"/>
      <c r="SRX81" s="1271"/>
      <c r="SRY81" s="1271"/>
      <c r="SRZ81" s="1271"/>
      <c r="SSA81" s="1271"/>
      <c r="SSB81" s="1271"/>
      <c r="SSC81" s="1271"/>
      <c r="SSD81" s="1271"/>
      <c r="SSE81" s="1271"/>
      <c r="SSF81" s="1271"/>
      <c r="SSG81" s="1271"/>
      <c r="SSH81" s="1271"/>
      <c r="SSI81" s="1271"/>
      <c r="SSJ81" s="1271"/>
      <c r="SSK81" s="1271"/>
      <c r="SSL81" s="1271"/>
      <c r="SSM81" s="1271"/>
      <c r="SSN81" s="1271"/>
      <c r="SSO81" s="1271"/>
      <c r="SSP81" s="1271"/>
      <c r="SSQ81" s="1271"/>
      <c r="SSR81" s="1271"/>
      <c r="SSS81" s="1271"/>
      <c r="SST81" s="1271"/>
      <c r="SSU81" s="1271"/>
      <c r="SSV81" s="1271"/>
      <c r="SSW81" s="1271"/>
      <c r="SSX81" s="1271"/>
      <c r="SSY81" s="1271"/>
      <c r="SSZ81" s="1271"/>
      <c r="STA81" s="1271"/>
      <c r="STB81" s="1271"/>
      <c r="STC81" s="1271"/>
      <c r="STD81" s="1271"/>
      <c r="STE81" s="1271"/>
      <c r="STF81" s="1271"/>
      <c r="STG81" s="1271"/>
      <c r="STH81" s="1271"/>
      <c r="STI81" s="1271"/>
      <c r="STJ81" s="1271"/>
      <c r="STK81" s="1271"/>
      <c r="STL81" s="1271"/>
      <c r="STM81" s="1271"/>
      <c r="STN81" s="1271"/>
      <c r="STO81" s="1271"/>
      <c r="STP81" s="1271"/>
      <c r="STQ81" s="1271"/>
      <c r="STR81" s="1271"/>
      <c r="STS81" s="1271"/>
      <c r="STT81" s="1271"/>
      <c r="STU81" s="1271"/>
      <c r="STV81" s="1271"/>
      <c r="STW81" s="1271"/>
      <c r="STX81" s="1271"/>
      <c r="STY81" s="1271"/>
      <c r="STZ81" s="1271"/>
      <c r="SUA81" s="1271"/>
      <c r="SUB81" s="1271"/>
      <c r="SUC81" s="1271"/>
      <c r="SUD81" s="1271"/>
      <c r="SUE81" s="1271"/>
      <c r="SUF81" s="1271"/>
      <c r="SUG81" s="1271"/>
      <c r="SUH81" s="1271"/>
      <c r="SUI81" s="1271"/>
      <c r="SUJ81" s="1271"/>
      <c r="SUK81" s="1271"/>
      <c r="SUL81" s="1271"/>
      <c r="SUM81" s="1271"/>
      <c r="SUN81" s="1271"/>
      <c r="SUO81" s="1271"/>
      <c r="SUP81" s="1271"/>
      <c r="SUQ81" s="1271"/>
      <c r="SUR81" s="1271"/>
      <c r="SUS81" s="1271"/>
      <c r="SUT81" s="1271"/>
      <c r="SUU81" s="1271"/>
      <c r="SUV81" s="1271"/>
      <c r="SUW81" s="1271"/>
      <c r="SUX81" s="1271"/>
      <c r="SUY81" s="1271"/>
      <c r="SUZ81" s="1271"/>
      <c r="SVA81" s="1271"/>
      <c r="SVB81" s="1271"/>
      <c r="SVC81" s="1271"/>
      <c r="SVD81" s="1271"/>
      <c r="SVE81" s="1271"/>
      <c r="SVF81" s="1271"/>
      <c r="SVG81" s="1271"/>
      <c r="SVH81" s="1271"/>
      <c r="SVI81" s="1271"/>
      <c r="SVJ81" s="1271"/>
      <c r="SVK81" s="1271"/>
      <c r="SVL81" s="1271"/>
      <c r="SVM81" s="1271"/>
      <c r="SVN81" s="1271"/>
      <c r="SVO81" s="1271"/>
      <c r="SVP81" s="1271"/>
      <c r="SVQ81" s="1271"/>
      <c r="SVR81" s="1271"/>
      <c r="SVS81" s="1271"/>
      <c r="SVT81" s="1271"/>
      <c r="SVU81" s="1271"/>
      <c r="SVV81" s="1271"/>
      <c r="SVW81" s="1271"/>
      <c r="SVX81" s="1271"/>
      <c r="SVY81" s="1271"/>
      <c r="SVZ81" s="1271"/>
      <c r="SWA81" s="1271"/>
      <c r="SWB81" s="1271"/>
      <c r="SWC81" s="1271"/>
      <c r="SWD81" s="1271"/>
      <c r="SWE81" s="1271"/>
      <c r="SWF81" s="1271"/>
      <c r="SWG81" s="1271"/>
      <c r="SWH81" s="1271"/>
      <c r="SWI81" s="1271"/>
      <c r="SWJ81" s="1271"/>
      <c r="SWK81" s="1271"/>
      <c r="SWL81" s="1271"/>
      <c r="SWM81" s="1271"/>
      <c r="SWN81" s="1271"/>
      <c r="SWO81" s="1271"/>
      <c r="SWP81" s="1271"/>
      <c r="SWQ81" s="1271"/>
      <c r="SWR81" s="1271"/>
      <c r="SWS81" s="1271"/>
      <c r="SWT81" s="1271"/>
      <c r="SWU81" s="1271"/>
      <c r="SWV81" s="1271"/>
      <c r="SWW81" s="1271"/>
      <c r="SWX81" s="1271"/>
      <c r="SWY81" s="1271"/>
      <c r="SWZ81" s="1271"/>
      <c r="SXA81" s="1271"/>
      <c r="SXB81" s="1271"/>
      <c r="SXC81" s="1271"/>
      <c r="SXD81" s="1271"/>
      <c r="SXE81" s="1271"/>
      <c r="SXF81" s="1271"/>
      <c r="SXG81" s="1271"/>
      <c r="SXH81" s="1271"/>
      <c r="SXI81" s="1271"/>
      <c r="SXJ81" s="1271"/>
      <c r="SXK81" s="1271"/>
      <c r="SXL81" s="1271"/>
      <c r="SXM81" s="1271"/>
      <c r="SXN81" s="1271"/>
      <c r="SXO81" s="1271"/>
      <c r="SXP81" s="1271"/>
      <c r="SXQ81" s="1271"/>
      <c r="SXR81" s="1271"/>
      <c r="SXS81" s="1271"/>
      <c r="SXT81" s="1271"/>
      <c r="SXU81" s="1271"/>
      <c r="SXV81" s="1271"/>
      <c r="SXW81" s="1271"/>
      <c r="SXX81" s="1271"/>
      <c r="SXY81" s="1271"/>
      <c r="SXZ81" s="1271"/>
      <c r="SYA81" s="1271"/>
      <c r="SYB81" s="1271"/>
      <c r="SYC81" s="1271"/>
      <c r="SYD81" s="1271"/>
      <c r="SYE81" s="1271"/>
      <c r="SYF81" s="1271"/>
      <c r="SYG81" s="1271"/>
      <c r="SYH81" s="1271"/>
      <c r="SYI81" s="1271"/>
      <c r="SYJ81" s="1271"/>
      <c r="SYK81" s="1271"/>
      <c r="SYL81" s="1271"/>
      <c r="SYM81" s="1271"/>
      <c r="SYN81" s="1271"/>
      <c r="SYO81" s="1271"/>
      <c r="SYP81" s="1271"/>
      <c r="SYQ81" s="1271"/>
      <c r="SYR81" s="1271"/>
      <c r="SYS81" s="1271"/>
      <c r="SYT81" s="1271"/>
      <c r="SYU81" s="1271"/>
      <c r="SYV81" s="1271"/>
      <c r="SYW81" s="1271"/>
      <c r="SYX81" s="1271"/>
      <c r="SYY81" s="1271"/>
      <c r="SYZ81" s="1271"/>
      <c r="SZA81" s="1271"/>
      <c r="SZB81" s="1271"/>
      <c r="SZC81" s="1271"/>
      <c r="SZD81" s="1271"/>
      <c r="SZE81" s="1271"/>
      <c r="SZF81" s="1271"/>
      <c r="SZG81" s="1271"/>
      <c r="SZH81" s="1271"/>
      <c r="SZI81" s="1271"/>
      <c r="SZJ81" s="1271"/>
      <c r="SZK81" s="1271"/>
      <c r="SZL81" s="1271"/>
      <c r="SZM81" s="1271"/>
      <c r="SZN81" s="1271"/>
      <c r="SZO81" s="1271"/>
      <c r="SZP81" s="1271"/>
      <c r="SZQ81" s="1271"/>
      <c r="SZR81" s="1271"/>
      <c r="SZS81" s="1271"/>
      <c r="SZT81" s="1271"/>
      <c r="SZU81" s="1271"/>
      <c r="SZV81" s="1271"/>
      <c r="SZW81" s="1271"/>
      <c r="SZX81" s="1271"/>
      <c r="SZY81" s="1271"/>
      <c r="SZZ81" s="1271"/>
      <c r="TAA81" s="1271"/>
      <c r="TAB81" s="1271"/>
      <c r="TAC81" s="1271"/>
      <c r="TAD81" s="1271"/>
      <c r="TAE81" s="1271"/>
      <c r="TAF81" s="1271"/>
      <c r="TAG81" s="1271"/>
      <c r="TAH81" s="1271"/>
      <c r="TAI81" s="1271"/>
      <c r="TAJ81" s="1271"/>
      <c r="TAK81" s="1271"/>
      <c r="TAL81" s="1271"/>
      <c r="TAM81" s="1271"/>
      <c r="TAN81" s="1271"/>
      <c r="TAO81" s="1271"/>
      <c r="TAP81" s="1271"/>
      <c r="TAQ81" s="1271"/>
      <c r="TAR81" s="1271"/>
      <c r="TAS81" s="1271"/>
      <c r="TAT81" s="1271"/>
      <c r="TAU81" s="1271"/>
      <c r="TAV81" s="1271"/>
      <c r="TAW81" s="1271"/>
      <c r="TAX81" s="1271"/>
      <c r="TAY81" s="1271"/>
      <c r="TAZ81" s="1271"/>
      <c r="TBA81" s="1271"/>
      <c r="TBB81" s="1271"/>
      <c r="TBC81" s="1271"/>
      <c r="TBD81" s="1271"/>
      <c r="TBE81" s="1271"/>
      <c r="TBF81" s="1271"/>
      <c r="TBG81" s="1271"/>
      <c r="TBH81" s="1271"/>
      <c r="TBI81" s="1271"/>
      <c r="TBJ81" s="1271"/>
      <c r="TBK81" s="1271"/>
      <c r="TBL81" s="1271"/>
      <c r="TBM81" s="1271"/>
      <c r="TBN81" s="1271"/>
      <c r="TBO81" s="1271"/>
      <c r="TBP81" s="1271"/>
      <c r="TBQ81" s="1271"/>
      <c r="TBR81" s="1271"/>
      <c r="TBS81" s="1271"/>
      <c r="TBT81" s="1271"/>
      <c r="TBU81" s="1271"/>
      <c r="TBV81" s="1271"/>
      <c r="TBW81" s="1271"/>
      <c r="TBX81" s="1271"/>
      <c r="TBY81" s="1271"/>
      <c r="TBZ81" s="1271"/>
      <c r="TCA81" s="1271"/>
      <c r="TCB81" s="1271"/>
      <c r="TCC81" s="1271"/>
      <c r="TCD81" s="1271"/>
      <c r="TCE81" s="1271"/>
      <c r="TCF81" s="1271"/>
      <c r="TCG81" s="1271"/>
      <c r="TCH81" s="1271"/>
      <c r="TCI81" s="1271"/>
      <c r="TCJ81" s="1271"/>
      <c r="TCK81" s="1271"/>
      <c r="TCL81" s="1271"/>
      <c r="TCM81" s="1271"/>
      <c r="TCN81" s="1271"/>
      <c r="TCO81" s="1271"/>
      <c r="TCP81" s="1271"/>
      <c r="TCQ81" s="1271"/>
      <c r="TCR81" s="1271"/>
      <c r="TCS81" s="1271"/>
      <c r="TCT81" s="1271"/>
      <c r="TCU81" s="1271"/>
      <c r="TCV81" s="1271"/>
      <c r="TCW81" s="1271"/>
      <c r="TCX81" s="1271"/>
      <c r="TCY81" s="1271"/>
      <c r="TCZ81" s="1271"/>
      <c r="TDA81" s="1271"/>
      <c r="TDB81" s="1271"/>
      <c r="TDC81" s="1271"/>
      <c r="TDD81" s="1271"/>
      <c r="TDE81" s="1271"/>
      <c r="TDF81" s="1271"/>
      <c r="TDG81" s="1271"/>
      <c r="TDH81" s="1271"/>
      <c r="TDI81" s="1271"/>
      <c r="TDJ81" s="1271"/>
      <c r="TDK81" s="1271"/>
      <c r="TDL81" s="1271"/>
      <c r="TDM81" s="1271"/>
      <c r="TDN81" s="1271"/>
      <c r="TDO81" s="1271"/>
      <c r="TDP81" s="1271"/>
      <c r="TDQ81" s="1271"/>
      <c r="TDR81" s="1271"/>
      <c r="TDS81" s="1271"/>
      <c r="TDT81" s="1271"/>
      <c r="TDU81" s="1271"/>
      <c r="TDV81" s="1271"/>
      <c r="TDW81" s="1271"/>
      <c r="TDX81" s="1271"/>
      <c r="TDY81" s="1271"/>
      <c r="TDZ81" s="1271"/>
      <c r="TEA81" s="1271"/>
      <c r="TEB81" s="1271"/>
      <c r="TEC81" s="1271"/>
      <c r="TED81" s="1271"/>
      <c r="TEE81" s="1271"/>
      <c r="TEF81" s="1271"/>
      <c r="TEG81" s="1271"/>
      <c r="TEH81" s="1271"/>
      <c r="TEI81" s="1271"/>
      <c r="TEJ81" s="1271"/>
      <c r="TEK81" s="1271"/>
      <c r="TEL81" s="1271"/>
      <c r="TEM81" s="1271"/>
      <c r="TEN81" s="1271"/>
      <c r="TEO81" s="1271"/>
      <c r="TEP81" s="1271"/>
      <c r="TEQ81" s="1271"/>
      <c r="TER81" s="1271"/>
      <c r="TES81" s="1271"/>
      <c r="TET81" s="1271"/>
      <c r="TEU81" s="1271"/>
      <c r="TEV81" s="1271"/>
      <c r="TEW81" s="1271"/>
      <c r="TEX81" s="1271"/>
      <c r="TEY81" s="1271"/>
      <c r="TEZ81" s="1271"/>
      <c r="TFA81" s="1271"/>
      <c r="TFB81" s="1271"/>
      <c r="TFC81" s="1271"/>
      <c r="TFD81" s="1271"/>
      <c r="TFE81" s="1271"/>
      <c r="TFF81" s="1271"/>
      <c r="TFG81" s="1271"/>
      <c r="TFH81" s="1271"/>
      <c r="TFI81" s="1271"/>
      <c r="TFJ81" s="1271"/>
      <c r="TFK81" s="1271"/>
      <c r="TFL81" s="1271"/>
      <c r="TFM81" s="1271"/>
      <c r="TFN81" s="1271"/>
      <c r="TFO81" s="1271"/>
      <c r="TFP81" s="1271"/>
      <c r="TFQ81" s="1271"/>
      <c r="TFR81" s="1271"/>
      <c r="TFS81" s="1271"/>
      <c r="TFT81" s="1271"/>
      <c r="TFU81" s="1271"/>
      <c r="TFV81" s="1271"/>
      <c r="TFW81" s="1271"/>
      <c r="TFX81" s="1271"/>
      <c r="TFY81" s="1271"/>
      <c r="TFZ81" s="1271"/>
      <c r="TGA81" s="1271"/>
      <c r="TGB81" s="1271"/>
      <c r="TGC81" s="1271"/>
      <c r="TGD81" s="1271"/>
      <c r="TGE81" s="1271"/>
      <c r="TGF81" s="1271"/>
      <c r="TGG81" s="1271"/>
      <c r="TGH81" s="1271"/>
      <c r="TGI81" s="1271"/>
      <c r="TGJ81" s="1271"/>
      <c r="TGK81" s="1271"/>
      <c r="TGL81" s="1271"/>
      <c r="TGM81" s="1271"/>
      <c r="TGN81" s="1271"/>
      <c r="TGO81" s="1271"/>
      <c r="TGP81" s="1271"/>
      <c r="TGQ81" s="1271"/>
      <c r="TGR81" s="1271"/>
      <c r="TGS81" s="1271"/>
      <c r="TGT81" s="1271"/>
      <c r="TGU81" s="1271"/>
      <c r="TGV81" s="1271"/>
      <c r="TGW81" s="1271"/>
      <c r="TGX81" s="1271"/>
      <c r="TGY81" s="1271"/>
      <c r="TGZ81" s="1271"/>
      <c r="THA81" s="1271"/>
      <c r="THB81" s="1271"/>
      <c r="THC81" s="1271"/>
      <c r="THD81" s="1271"/>
      <c r="THE81" s="1271"/>
      <c r="THF81" s="1271"/>
      <c r="THG81" s="1271"/>
      <c r="THH81" s="1271"/>
      <c r="THI81" s="1271"/>
      <c r="THJ81" s="1271"/>
      <c r="THK81" s="1271"/>
      <c r="THL81" s="1271"/>
      <c r="THM81" s="1271"/>
      <c r="THN81" s="1271"/>
      <c r="THO81" s="1271"/>
      <c r="THP81" s="1271"/>
      <c r="THQ81" s="1271"/>
      <c r="THR81" s="1271"/>
      <c r="THS81" s="1271"/>
      <c r="THT81" s="1271"/>
      <c r="THU81" s="1271"/>
      <c r="THV81" s="1271"/>
      <c r="THW81" s="1271"/>
      <c r="THX81" s="1271"/>
      <c r="THY81" s="1271"/>
      <c r="THZ81" s="1271"/>
      <c r="TIA81" s="1271"/>
      <c r="TIB81" s="1271"/>
      <c r="TIC81" s="1271"/>
      <c r="TID81" s="1271"/>
      <c r="TIE81" s="1271"/>
      <c r="TIF81" s="1271"/>
      <c r="TIG81" s="1271"/>
      <c r="TIH81" s="1271"/>
      <c r="TII81" s="1271"/>
      <c r="TIJ81" s="1271"/>
      <c r="TIK81" s="1271"/>
      <c r="TIL81" s="1271"/>
      <c r="TIM81" s="1271"/>
      <c r="TIN81" s="1271"/>
      <c r="TIO81" s="1271"/>
      <c r="TIP81" s="1271"/>
      <c r="TIQ81" s="1271"/>
      <c r="TIR81" s="1271"/>
      <c r="TIS81" s="1271"/>
      <c r="TIT81" s="1271"/>
      <c r="TIU81" s="1271"/>
      <c r="TIV81" s="1271"/>
      <c r="TIW81" s="1271"/>
      <c r="TIX81" s="1271"/>
      <c r="TIY81" s="1271"/>
      <c r="TIZ81" s="1271"/>
      <c r="TJA81" s="1271"/>
      <c r="TJB81" s="1271"/>
      <c r="TJC81" s="1271"/>
      <c r="TJD81" s="1271"/>
      <c r="TJE81" s="1271"/>
      <c r="TJF81" s="1271"/>
      <c r="TJG81" s="1271"/>
      <c r="TJH81" s="1271"/>
      <c r="TJI81" s="1271"/>
      <c r="TJJ81" s="1271"/>
      <c r="TJK81" s="1271"/>
      <c r="TJL81" s="1271"/>
      <c r="TJM81" s="1271"/>
      <c r="TJN81" s="1271"/>
      <c r="TJO81" s="1271"/>
      <c r="TJP81" s="1271"/>
      <c r="TJQ81" s="1271"/>
      <c r="TJR81" s="1271"/>
      <c r="TJS81" s="1271"/>
      <c r="TJT81" s="1271"/>
      <c r="TJU81" s="1271"/>
      <c r="TJV81" s="1271"/>
      <c r="TJW81" s="1271"/>
      <c r="TJX81" s="1271"/>
      <c r="TJY81" s="1271"/>
      <c r="TJZ81" s="1271"/>
      <c r="TKA81" s="1271"/>
      <c r="TKB81" s="1271"/>
      <c r="TKC81" s="1271"/>
      <c r="TKD81" s="1271"/>
      <c r="TKE81" s="1271"/>
      <c r="TKF81" s="1271"/>
      <c r="TKG81" s="1271"/>
      <c r="TKH81" s="1271"/>
      <c r="TKI81" s="1271"/>
      <c r="TKJ81" s="1271"/>
      <c r="TKK81" s="1271"/>
      <c r="TKL81" s="1271"/>
      <c r="TKM81" s="1271"/>
      <c r="TKN81" s="1271"/>
      <c r="TKO81" s="1271"/>
      <c r="TKP81" s="1271"/>
      <c r="TKQ81" s="1271"/>
      <c r="TKR81" s="1271"/>
      <c r="TKS81" s="1271"/>
      <c r="TKT81" s="1271"/>
      <c r="TKU81" s="1271"/>
      <c r="TKV81" s="1271"/>
      <c r="TKW81" s="1271"/>
      <c r="TKX81" s="1271"/>
      <c r="TKY81" s="1271"/>
      <c r="TKZ81" s="1271"/>
      <c r="TLA81" s="1271"/>
      <c r="TLB81" s="1271"/>
      <c r="TLC81" s="1271"/>
      <c r="TLD81" s="1271"/>
      <c r="TLE81" s="1271"/>
      <c r="TLF81" s="1271"/>
      <c r="TLG81" s="1271"/>
      <c r="TLH81" s="1271"/>
      <c r="TLI81" s="1271"/>
      <c r="TLJ81" s="1271"/>
      <c r="TLK81" s="1271"/>
      <c r="TLL81" s="1271"/>
      <c r="TLM81" s="1271"/>
      <c r="TLN81" s="1271"/>
      <c r="TLO81" s="1271"/>
      <c r="TLP81" s="1271"/>
      <c r="TLQ81" s="1271"/>
      <c r="TLR81" s="1271"/>
      <c r="TLS81" s="1271"/>
      <c r="TLT81" s="1271"/>
      <c r="TLU81" s="1271"/>
      <c r="TLV81" s="1271"/>
      <c r="TLW81" s="1271"/>
      <c r="TLX81" s="1271"/>
      <c r="TLY81" s="1271"/>
      <c r="TLZ81" s="1271"/>
      <c r="TMA81" s="1271"/>
      <c r="TMB81" s="1271"/>
      <c r="TMC81" s="1271"/>
      <c r="TMD81" s="1271"/>
      <c r="TME81" s="1271"/>
      <c r="TMF81" s="1271"/>
      <c r="TMG81" s="1271"/>
      <c r="TMH81" s="1271"/>
      <c r="TMI81" s="1271"/>
      <c r="TMJ81" s="1271"/>
      <c r="TMK81" s="1271"/>
      <c r="TML81" s="1271"/>
      <c r="TMM81" s="1271"/>
      <c r="TMN81" s="1271"/>
      <c r="TMO81" s="1271"/>
      <c r="TMP81" s="1271"/>
      <c r="TMQ81" s="1271"/>
      <c r="TMR81" s="1271"/>
      <c r="TMS81" s="1271"/>
      <c r="TMT81" s="1271"/>
      <c r="TMU81" s="1271"/>
      <c r="TMV81" s="1271"/>
      <c r="TMW81" s="1271"/>
      <c r="TMX81" s="1271"/>
      <c r="TMY81" s="1271"/>
      <c r="TMZ81" s="1271"/>
      <c r="TNA81" s="1271"/>
      <c r="TNB81" s="1271"/>
      <c r="TNC81" s="1271"/>
      <c r="TND81" s="1271"/>
      <c r="TNE81" s="1271"/>
      <c r="TNF81" s="1271"/>
      <c r="TNG81" s="1271"/>
      <c r="TNH81" s="1271"/>
      <c r="TNI81" s="1271"/>
      <c r="TNJ81" s="1271"/>
      <c r="TNK81" s="1271"/>
      <c r="TNL81" s="1271"/>
      <c r="TNM81" s="1271"/>
      <c r="TNN81" s="1271"/>
      <c r="TNO81" s="1271"/>
      <c r="TNP81" s="1271"/>
      <c r="TNQ81" s="1271"/>
      <c r="TNR81" s="1271"/>
      <c r="TNS81" s="1271"/>
      <c r="TNT81" s="1271"/>
      <c r="TNU81" s="1271"/>
      <c r="TNV81" s="1271"/>
      <c r="TNW81" s="1271"/>
      <c r="TNX81" s="1271"/>
      <c r="TNY81" s="1271"/>
      <c r="TNZ81" s="1271"/>
      <c r="TOA81" s="1271"/>
      <c r="TOB81" s="1271"/>
      <c r="TOC81" s="1271"/>
      <c r="TOD81" s="1271"/>
      <c r="TOE81" s="1271"/>
      <c r="TOF81" s="1271"/>
      <c r="TOG81" s="1271"/>
      <c r="TOH81" s="1271"/>
      <c r="TOI81" s="1271"/>
      <c r="TOJ81" s="1271"/>
      <c r="TOK81" s="1271"/>
      <c r="TOL81" s="1271"/>
      <c r="TOM81" s="1271"/>
      <c r="TON81" s="1271"/>
      <c r="TOO81" s="1271"/>
      <c r="TOP81" s="1271"/>
      <c r="TOQ81" s="1271"/>
      <c r="TOR81" s="1271"/>
      <c r="TOS81" s="1271"/>
      <c r="TOT81" s="1271"/>
      <c r="TOU81" s="1271"/>
      <c r="TOV81" s="1271"/>
      <c r="TOW81" s="1271"/>
      <c r="TOX81" s="1271"/>
      <c r="TOY81" s="1271"/>
      <c r="TOZ81" s="1271"/>
      <c r="TPA81" s="1271"/>
      <c r="TPB81" s="1271"/>
      <c r="TPC81" s="1271"/>
      <c r="TPD81" s="1271"/>
      <c r="TPE81" s="1271"/>
      <c r="TPF81" s="1271"/>
      <c r="TPG81" s="1271"/>
      <c r="TPH81" s="1271"/>
      <c r="TPI81" s="1271"/>
      <c r="TPJ81" s="1271"/>
      <c r="TPK81" s="1271"/>
      <c r="TPL81" s="1271"/>
      <c r="TPM81" s="1271"/>
      <c r="TPN81" s="1271"/>
      <c r="TPO81" s="1271"/>
      <c r="TPP81" s="1271"/>
      <c r="TPQ81" s="1271"/>
      <c r="TPR81" s="1271"/>
      <c r="TPS81" s="1271"/>
      <c r="TPT81" s="1271"/>
      <c r="TPU81" s="1271"/>
      <c r="TPV81" s="1271"/>
      <c r="TPW81" s="1271"/>
      <c r="TPX81" s="1271"/>
      <c r="TPY81" s="1271"/>
      <c r="TPZ81" s="1271"/>
      <c r="TQA81" s="1271"/>
      <c r="TQB81" s="1271"/>
      <c r="TQC81" s="1271"/>
      <c r="TQD81" s="1271"/>
      <c r="TQE81" s="1271"/>
      <c r="TQF81" s="1271"/>
      <c r="TQG81" s="1271"/>
      <c r="TQH81" s="1271"/>
      <c r="TQI81" s="1271"/>
      <c r="TQJ81" s="1271"/>
      <c r="TQK81" s="1271"/>
      <c r="TQL81" s="1271"/>
      <c r="TQM81" s="1271"/>
      <c r="TQN81" s="1271"/>
      <c r="TQO81" s="1271"/>
      <c r="TQP81" s="1271"/>
      <c r="TQQ81" s="1271"/>
      <c r="TQR81" s="1271"/>
      <c r="TQS81" s="1271"/>
      <c r="TQT81" s="1271"/>
      <c r="TQU81" s="1271"/>
      <c r="TQV81" s="1271"/>
      <c r="TQW81" s="1271"/>
      <c r="TQX81" s="1271"/>
      <c r="TQY81" s="1271"/>
      <c r="TQZ81" s="1271"/>
      <c r="TRA81" s="1271"/>
      <c r="TRB81" s="1271"/>
      <c r="TRC81" s="1271"/>
      <c r="TRD81" s="1271"/>
      <c r="TRE81" s="1271"/>
      <c r="TRF81" s="1271"/>
      <c r="TRG81" s="1271"/>
      <c r="TRH81" s="1271"/>
      <c r="TRI81" s="1271"/>
      <c r="TRJ81" s="1271"/>
      <c r="TRK81" s="1271"/>
      <c r="TRL81" s="1271"/>
      <c r="TRM81" s="1271"/>
      <c r="TRN81" s="1271"/>
      <c r="TRO81" s="1271"/>
      <c r="TRP81" s="1271"/>
      <c r="TRQ81" s="1271"/>
      <c r="TRR81" s="1271"/>
      <c r="TRS81" s="1271"/>
      <c r="TRT81" s="1271"/>
      <c r="TRU81" s="1271"/>
      <c r="TRV81" s="1271"/>
      <c r="TRW81" s="1271"/>
      <c r="TRX81" s="1271"/>
      <c r="TRY81" s="1271"/>
      <c r="TRZ81" s="1271"/>
      <c r="TSA81" s="1271"/>
      <c r="TSB81" s="1271"/>
      <c r="TSC81" s="1271"/>
      <c r="TSD81" s="1271"/>
      <c r="TSE81" s="1271"/>
      <c r="TSF81" s="1271"/>
      <c r="TSG81" s="1271"/>
      <c r="TSH81" s="1271"/>
      <c r="TSI81" s="1271"/>
      <c r="TSJ81" s="1271"/>
      <c r="TSK81" s="1271"/>
      <c r="TSL81" s="1271"/>
      <c r="TSM81" s="1271"/>
      <c r="TSN81" s="1271"/>
      <c r="TSO81" s="1271"/>
      <c r="TSP81" s="1271"/>
      <c r="TSQ81" s="1271"/>
      <c r="TSR81" s="1271"/>
      <c r="TSS81" s="1271"/>
      <c r="TST81" s="1271"/>
      <c r="TSU81" s="1271"/>
      <c r="TSV81" s="1271"/>
      <c r="TSW81" s="1271"/>
      <c r="TSX81" s="1271"/>
      <c r="TSY81" s="1271"/>
      <c r="TSZ81" s="1271"/>
      <c r="TTA81" s="1271"/>
      <c r="TTB81" s="1271"/>
      <c r="TTC81" s="1271"/>
      <c r="TTD81" s="1271"/>
      <c r="TTE81" s="1271"/>
      <c r="TTF81" s="1271"/>
      <c r="TTG81" s="1271"/>
      <c r="TTH81" s="1271"/>
      <c r="TTI81" s="1271"/>
      <c r="TTJ81" s="1271"/>
      <c r="TTK81" s="1271"/>
      <c r="TTL81" s="1271"/>
      <c r="TTM81" s="1271"/>
      <c r="TTN81" s="1271"/>
      <c r="TTO81" s="1271"/>
      <c r="TTP81" s="1271"/>
      <c r="TTQ81" s="1271"/>
      <c r="TTR81" s="1271"/>
      <c r="TTS81" s="1271"/>
      <c r="TTT81" s="1271"/>
      <c r="TTU81" s="1271"/>
      <c r="TTV81" s="1271"/>
      <c r="TTW81" s="1271"/>
      <c r="TTX81" s="1271"/>
      <c r="TTY81" s="1271"/>
      <c r="TTZ81" s="1271"/>
      <c r="TUA81" s="1271"/>
      <c r="TUB81" s="1271"/>
      <c r="TUC81" s="1271"/>
      <c r="TUD81" s="1271"/>
      <c r="TUE81" s="1271"/>
      <c r="TUF81" s="1271"/>
      <c r="TUG81" s="1271"/>
      <c r="TUH81" s="1271"/>
      <c r="TUI81" s="1271"/>
      <c r="TUJ81" s="1271"/>
      <c r="TUK81" s="1271"/>
      <c r="TUL81" s="1271"/>
      <c r="TUM81" s="1271"/>
      <c r="TUN81" s="1271"/>
      <c r="TUO81" s="1271"/>
      <c r="TUP81" s="1271"/>
      <c r="TUQ81" s="1271"/>
      <c r="TUR81" s="1271"/>
      <c r="TUS81" s="1271"/>
      <c r="TUT81" s="1271"/>
      <c r="TUU81" s="1271"/>
      <c r="TUV81" s="1271"/>
      <c r="TUW81" s="1271"/>
      <c r="TUX81" s="1271"/>
      <c r="TUY81" s="1271"/>
      <c r="TUZ81" s="1271"/>
      <c r="TVA81" s="1271"/>
      <c r="TVB81" s="1271"/>
      <c r="TVC81" s="1271"/>
      <c r="TVD81" s="1271"/>
      <c r="TVE81" s="1271"/>
      <c r="TVF81" s="1271"/>
      <c r="TVG81" s="1271"/>
      <c r="TVH81" s="1271"/>
      <c r="TVI81" s="1271"/>
      <c r="TVJ81" s="1271"/>
      <c r="TVK81" s="1271"/>
      <c r="TVL81" s="1271"/>
      <c r="TVM81" s="1271"/>
      <c r="TVN81" s="1271"/>
      <c r="TVO81" s="1271"/>
      <c r="TVP81" s="1271"/>
      <c r="TVQ81" s="1271"/>
      <c r="TVR81" s="1271"/>
      <c r="TVS81" s="1271"/>
      <c r="TVT81" s="1271"/>
      <c r="TVU81" s="1271"/>
      <c r="TVV81" s="1271"/>
      <c r="TVW81" s="1271"/>
      <c r="TVX81" s="1271"/>
      <c r="TVY81" s="1271"/>
      <c r="TVZ81" s="1271"/>
      <c r="TWA81" s="1271"/>
      <c r="TWB81" s="1271"/>
      <c r="TWC81" s="1271"/>
      <c r="TWD81" s="1271"/>
      <c r="TWE81" s="1271"/>
      <c r="TWF81" s="1271"/>
      <c r="TWG81" s="1271"/>
      <c r="TWH81" s="1271"/>
      <c r="TWI81" s="1271"/>
      <c r="TWJ81" s="1271"/>
      <c r="TWK81" s="1271"/>
      <c r="TWL81" s="1271"/>
      <c r="TWM81" s="1271"/>
      <c r="TWN81" s="1271"/>
      <c r="TWO81" s="1271"/>
      <c r="TWP81" s="1271"/>
      <c r="TWQ81" s="1271"/>
      <c r="TWR81" s="1271"/>
      <c r="TWS81" s="1271"/>
      <c r="TWT81" s="1271"/>
      <c r="TWU81" s="1271"/>
      <c r="TWV81" s="1271"/>
      <c r="TWW81" s="1271"/>
      <c r="TWX81" s="1271"/>
      <c r="TWY81" s="1271"/>
      <c r="TWZ81" s="1271"/>
      <c r="TXA81" s="1271"/>
      <c r="TXB81" s="1271"/>
      <c r="TXC81" s="1271"/>
      <c r="TXD81" s="1271"/>
      <c r="TXE81" s="1271"/>
      <c r="TXF81" s="1271"/>
      <c r="TXG81" s="1271"/>
      <c r="TXH81" s="1271"/>
      <c r="TXI81" s="1271"/>
      <c r="TXJ81" s="1271"/>
      <c r="TXK81" s="1271"/>
      <c r="TXL81" s="1271"/>
      <c r="TXM81" s="1271"/>
      <c r="TXN81" s="1271"/>
      <c r="TXO81" s="1271"/>
      <c r="TXP81" s="1271"/>
      <c r="TXQ81" s="1271"/>
      <c r="TXR81" s="1271"/>
      <c r="TXS81" s="1271"/>
      <c r="TXT81" s="1271"/>
      <c r="TXU81" s="1271"/>
      <c r="TXV81" s="1271"/>
      <c r="TXW81" s="1271"/>
      <c r="TXX81" s="1271"/>
      <c r="TXY81" s="1271"/>
      <c r="TXZ81" s="1271"/>
      <c r="TYA81" s="1271"/>
      <c r="TYB81" s="1271"/>
      <c r="TYC81" s="1271"/>
      <c r="TYD81" s="1271"/>
      <c r="TYE81" s="1271"/>
      <c r="TYF81" s="1271"/>
      <c r="TYG81" s="1271"/>
      <c r="TYH81" s="1271"/>
      <c r="TYI81" s="1271"/>
      <c r="TYJ81" s="1271"/>
      <c r="TYK81" s="1271"/>
      <c r="TYL81" s="1271"/>
      <c r="TYM81" s="1271"/>
      <c r="TYN81" s="1271"/>
      <c r="TYO81" s="1271"/>
      <c r="TYP81" s="1271"/>
      <c r="TYQ81" s="1271"/>
      <c r="TYR81" s="1271"/>
      <c r="TYS81" s="1271"/>
      <c r="TYT81" s="1271"/>
      <c r="TYU81" s="1271"/>
      <c r="TYV81" s="1271"/>
      <c r="TYW81" s="1271"/>
      <c r="TYX81" s="1271"/>
      <c r="TYY81" s="1271"/>
      <c r="TYZ81" s="1271"/>
      <c r="TZA81" s="1271"/>
      <c r="TZB81" s="1271"/>
      <c r="TZC81" s="1271"/>
      <c r="TZD81" s="1271"/>
      <c r="TZE81" s="1271"/>
      <c r="TZF81" s="1271"/>
      <c r="TZG81" s="1271"/>
      <c r="TZH81" s="1271"/>
      <c r="TZI81" s="1271"/>
      <c r="TZJ81" s="1271"/>
      <c r="TZK81" s="1271"/>
      <c r="TZL81" s="1271"/>
      <c r="TZM81" s="1271"/>
      <c r="TZN81" s="1271"/>
      <c r="TZO81" s="1271"/>
      <c r="TZP81" s="1271"/>
      <c r="TZQ81" s="1271"/>
      <c r="TZR81" s="1271"/>
      <c r="TZS81" s="1271"/>
      <c r="TZT81" s="1271"/>
      <c r="TZU81" s="1271"/>
      <c r="TZV81" s="1271"/>
      <c r="TZW81" s="1271"/>
      <c r="TZX81" s="1271"/>
      <c r="TZY81" s="1271"/>
      <c r="TZZ81" s="1271"/>
      <c r="UAA81" s="1271"/>
      <c r="UAB81" s="1271"/>
      <c r="UAC81" s="1271"/>
      <c r="UAD81" s="1271"/>
      <c r="UAE81" s="1271"/>
      <c r="UAF81" s="1271"/>
      <c r="UAG81" s="1271"/>
      <c r="UAH81" s="1271"/>
      <c r="UAI81" s="1271"/>
      <c r="UAJ81" s="1271"/>
      <c r="UAK81" s="1271"/>
      <c r="UAL81" s="1271"/>
      <c r="UAM81" s="1271"/>
      <c r="UAN81" s="1271"/>
      <c r="UAO81" s="1271"/>
      <c r="UAP81" s="1271"/>
      <c r="UAQ81" s="1271"/>
      <c r="UAR81" s="1271"/>
      <c r="UAS81" s="1271"/>
      <c r="UAT81" s="1271"/>
      <c r="UAU81" s="1271"/>
      <c r="UAV81" s="1271"/>
      <c r="UAW81" s="1271"/>
      <c r="UAX81" s="1271"/>
      <c r="UAY81" s="1271"/>
      <c r="UAZ81" s="1271"/>
      <c r="UBA81" s="1271"/>
      <c r="UBB81" s="1271"/>
      <c r="UBC81" s="1271"/>
      <c r="UBD81" s="1271"/>
      <c r="UBE81" s="1271"/>
      <c r="UBF81" s="1271"/>
      <c r="UBG81" s="1271"/>
      <c r="UBH81" s="1271"/>
      <c r="UBI81" s="1271"/>
      <c r="UBJ81" s="1271"/>
      <c r="UBK81" s="1271"/>
      <c r="UBL81" s="1271"/>
      <c r="UBM81" s="1271"/>
      <c r="UBN81" s="1271"/>
      <c r="UBO81" s="1271"/>
      <c r="UBP81" s="1271"/>
      <c r="UBQ81" s="1271"/>
      <c r="UBR81" s="1271"/>
      <c r="UBS81" s="1271"/>
      <c r="UBT81" s="1271"/>
      <c r="UBU81" s="1271"/>
      <c r="UBV81" s="1271"/>
      <c r="UBW81" s="1271"/>
      <c r="UBX81" s="1271"/>
      <c r="UBY81" s="1271"/>
      <c r="UBZ81" s="1271"/>
      <c r="UCA81" s="1271"/>
      <c r="UCB81" s="1271"/>
      <c r="UCC81" s="1271"/>
      <c r="UCD81" s="1271"/>
      <c r="UCE81" s="1271"/>
      <c r="UCF81" s="1271"/>
      <c r="UCG81" s="1271"/>
      <c r="UCH81" s="1271"/>
      <c r="UCI81" s="1271"/>
      <c r="UCJ81" s="1271"/>
      <c r="UCK81" s="1271"/>
      <c r="UCL81" s="1271"/>
      <c r="UCM81" s="1271"/>
      <c r="UCN81" s="1271"/>
      <c r="UCO81" s="1271"/>
      <c r="UCP81" s="1271"/>
      <c r="UCQ81" s="1271"/>
      <c r="UCR81" s="1271"/>
      <c r="UCS81" s="1271"/>
      <c r="UCT81" s="1271"/>
      <c r="UCU81" s="1271"/>
      <c r="UCV81" s="1271"/>
      <c r="UCW81" s="1271"/>
      <c r="UCX81" s="1271"/>
      <c r="UCY81" s="1271"/>
      <c r="UCZ81" s="1271"/>
      <c r="UDA81" s="1271"/>
      <c r="UDB81" s="1271"/>
      <c r="UDC81" s="1271"/>
      <c r="UDD81" s="1271"/>
      <c r="UDE81" s="1271"/>
      <c r="UDF81" s="1271"/>
      <c r="UDG81" s="1271"/>
      <c r="UDH81" s="1271"/>
      <c r="UDI81" s="1271"/>
      <c r="UDJ81" s="1271"/>
      <c r="UDK81" s="1271"/>
      <c r="UDL81" s="1271"/>
      <c r="UDM81" s="1271"/>
      <c r="UDN81" s="1271"/>
      <c r="UDO81" s="1271"/>
      <c r="UDP81" s="1271"/>
      <c r="UDQ81" s="1271"/>
      <c r="UDR81" s="1271"/>
      <c r="UDS81" s="1271"/>
      <c r="UDT81" s="1271"/>
      <c r="UDU81" s="1271"/>
      <c r="UDV81" s="1271"/>
      <c r="UDW81" s="1271"/>
      <c r="UDX81" s="1271"/>
      <c r="UDY81" s="1271"/>
      <c r="UDZ81" s="1271"/>
      <c r="UEA81" s="1271"/>
      <c r="UEB81" s="1271"/>
      <c r="UEC81" s="1271"/>
      <c r="UED81" s="1271"/>
      <c r="UEE81" s="1271"/>
      <c r="UEF81" s="1271"/>
      <c r="UEG81" s="1271"/>
      <c r="UEH81" s="1271"/>
      <c r="UEI81" s="1271"/>
      <c r="UEJ81" s="1271"/>
      <c r="UEK81" s="1271"/>
      <c r="UEL81" s="1271"/>
      <c r="UEM81" s="1271"/>
      <c r="UEN81" s="1271"/>
      <c r="UEO81" s="1271"/>
      <c r="UEP81" s="1271"/>
      <c r="UEQ81" s="1271"/>
      <c r="UER81" s="1271"/>
      <c r="UES81" s="1271"/>
      <c r="UET81" s="1271"/>
      <c r="UEU81" s="1271"/>
      <c r="UEV81" s="1271"/>
      <c r="UEW81" s="1271"/>
      <c r="UEX81" s="1271"/>
      <c r="UEY81" s="1271"/>
      <c r="UEZ81" s="1271"/>
      <c r="UFA81" s="1271"/>
      <c r="UFB81" s="1271"/>
      <c r="UFC81" s="1271"/>
      <c r="UFD81" s="1271"/>
      <c r="UFE81" s="1271"/>
      <c r="UFF81" s="1271"/>
      <c r="UFG81" s="1271"/>
      <c r="UFH81" s="1271"/>
      <c r="UFI81" s="1271"/>
      <c r="UFJ81" s="1271"/>
      <c r="UFK81" s="1271"/>
      <c r="UFL81" s="1271"/>
      <c r="UFM81" s="1271"/>
      <c r="UFN81" s="1271"/>
      <c r="UFO81" s="1271"/>
      <c r="UFP81" s="1271"/>
      <c r="UFQ81" s="1271"/>
      <c r="UFR81" s="1271"/>
      <c r="UFS81" s="1271"/>
      <c r="UFT81" s="1271"/>
      <c r="UFU81" s="1271"/>
      <c r="UFV81" s="1271"/>
      <c r="UFW81" s="1271"/>
      <c r="UFX81" s="1271"/>
      <c r="UFY81" s="1271"/>
      <c r="UFZ81" s="1271"/>
      <c r="UGA81" s="1271"/>
      <c r="UGB81" s="1271"/>
      <c r="UGC81" s="1271"/>
      <c r="UGD81" s="1271"/>
      <c r="UGE81" s="1271"/>
      <c r="UGF81" s="1271"/>
      <c r="UGG81" s="1271"/>
      <c r="UGH81" s="1271"/>
      <c r="UGI81" s="1271"/>
      <c r="UGJ81" s="1271"/>
      <c r="UGK81" s="1271"/>
      <c r="UGL81" s="1271"/>
      <c r="UGM81" s="1271"/>
      <c r="UGN81" s="1271"/>
      <c r="UGO81" s="1271"/>
      <c r="UGP81" s="1271"/>
      <c r="UGQ81" s="1271"/>
      <c r="UGR81" s="1271"/>
      <c r="UGS81" s="1271"/>
      <c r="UGT81" s="1271"/>
      <c r="UGU81" s="1271"/>
      <c r="UGV81" s="1271"/>
      <c r="UGW81" s="1271"/>
      <c r="UGX81" s="1271"/>
      <c r="UGY81" s="1271"/>
      <c r="UGZ81" s="1271"/>
      <c r="UHA81" s="1271"/>
      <c r="UHB81" s="1271"/>
      <c r="UHC81" s="1271"/>
      <c r="UHD81" s="1271"/>
      <c r="UHE81" s="1271"/>
      <c r="UHF81" s="1271"/>
      <c r="UHG81" s="1271"/>
      <c r="UHH81" s="1271"/>
      <c r="UHI81" s="1271"/>
      <c r="UHJ81" s="1271"/>
      <c r="UHK81" s="1271"/>
      <c r="UHL81" s="1271"/>
      <c r="UHM81" s="1271"/>
      <c r="UHN81" s="1271"/>
      <c r="UHO81" s="1271"/>
      <c r="UHP81" s="1271"/>
      <c r="UHQ81" s="1271"/>
      <c r="UHR81" s="1271"/>
      <c r="UHS81" s="1271"/>
      <c r="UHT81" s="1271"/>
      <c r="UHU81" s="1271"/>
      <c r="UHV81" s="1271"/>
      <c r="UHW81" s="1271"/>
      <c r="UHX81" s="1271"/>
      <c r="UHY81" s="1271"/>
      <c r="UHZ81" s="1271"/>
      <c r="UIA81" s="1271"/>
      <c r="UIB81" s="1271"/>
      <c r="UIC81" s="1271"/>
      <c r="UID81" s="1271"/>
      <c r="UIE81" s="1271"/>
      <c r="UIF81" s="1271"/>
      <c r="UIG81" s="1271"/>
      <c r="UIH81" s="1271"/>
      <c r="UII81" s="1271"/>
      <c r="UIJ81" s="1271"/>
      <c r="UIK81" s="1271"/>
      <c r="UIL81" s="1271"/>
      <c r="UIM81" s="1271"/>
      <c r="UIN81" s="1271"/>
      <c r="UIO81" s="1271"/>
      <c r="UIP81" s="1271"/>
      <c r="UIQ81" s="1271"/>
      <c r="UIR81" s="1271"/>
      <c r="UIS81" s="1271"/>
      <c r="UIT81" s="1271"/>
      <c r="UIU81" s="1271"/>
      <c r="UIV81" s="1271"/>
      <c r="UIW81" s="1271"/>
      <c r="UIX81" s="1271"/>
      <c r="UIY81" s="1271"/>
      <c r="UIZ81" s="1271"/>
      <c r="UJA81" s="1271"/>
      <c r="UJB81" s="1271"/>
      <c r="UJC81" s="1271"/>
      <c r="UJD81" s="1271"/>
      <c r="UJE81" s="1271"/>
      <c r="UJF81" s="1271"/>
      <c r="UJG81" s="1271"/>
      <c r="UJH81" s="1271"/>
      <c r="UJI81" s="1271"/>
      <c r="UJJ81" s="1271"/>
      <c r="UJK81" s="1271"/>
      <c r="UJL81" s="1271"/>
      <c r="UJM81" s="1271"/>
      <c r="UJN81" s="1271"/>
      <c r="UJO81" s="1271"/>
      <c r="UJP81" s="1271"/>
      <c r="UJQ81" s="1271"/>
      <c r="UJR81" s="1271"/>
      <c r="UJS81" s="1271"/>
      <c r="UJT81" s="1271"/>
      <c r="UJU81" s="1271"/>
      <c r="UJV81" s="1271"/>
      <c r="UJW81" s="1271"/>
      <c r="UJX81" s="1271"/>
      <c r="UJY81" s="1271"/>
      <c r="UJZ81" s="1271"/>
      <c r="UKA81" s="1271"/>
      <c r="UKB81" s="1271"/>
      <c r="UKC81" s="1271"/>
      <c r="UKD81" s="1271"/>
      <c r="UKE81" s="1271"/>
      <c r="UKF81" s="1271"/>
      <c r="UKG81" s="1271"/>
      <c r="UKH81" s="1271"/>
      <c r="UKI81" s="1271"/>
      <c r="UKJ81" s="1271"/>
      <c r="UKK81" s="1271"/>
      <c r="UKL81" s="1271"/>
      <c r="UKM81" s="1271"/>
      <c r="UKN81" s="1271"/>
      <c r="UKO81" s="1271"/>
      <c r="UKP81" s="1271"/>
      <c r="UKQ81" s="1271"/>
      <c r="UKR81" s="1271"/>
      <c r="UKS81" s="1271"/>
      <c r="UKT81" s="1271"/>
      <c r="UKU81" s="1271"/>
      <c r="UKV81" s="1271"/>
      <c r="UKW81" s="1271"/>
      <c r="UKX81" s="1271"/>
      <c r="UKY81" s="1271"/>
      <c r="UKZ81" s="1271"/>
      <c r="ULA81" s="1271"/>
      <c r="ULB81" s="1271"/>
      <c r="ULC81" s="1271"/>
      <c r="ULD81" s="1271"/>
      <c r="ULE81" s="1271"/>
      <c r="ULF81" s="1271"/>
      <c r="ULG81" s="1271"/>
      <c r="ULH81" s="1271"/>
      <c r="ULI81" s="1271"/>
      <c r="ULJ81" s="1271"/>
      <c r="ULK81" s="1271"/>
      <c r="ULL81" s="1271"/>
      <c r="ULM81" s="1271"/>
      <c r="ULN81" s="1271"/>
      <c r="ULO81" s="1271"/>
      <c r="ULP81" s="1271"/>
      <c r="ULQ81" s="1271"/>
      <c r="ULR81" s="1271"/>
      <c r="ULS81" s="1271"/>
      <c r="ULT81" s="1271"/>
      <c r="ULU81" s="1271"/>
      <c r="ULV81" s="1271"/>
      <c r="ULW81" s="1271"/>
      <c r="ULX81" s="1271"/>
      <c r="ULY81" s="1271"/>
      <c r="ULZ81" s="1271"/>
      <c r="UMA81" s="1271"/>
      <c r="UMB81" s="1271"/>
      <c r="UMC81" s="1271"/>
      <c r="UMD81" s="1271"/>
      <c r="UME81" s="1271"/>
      <c r="UMF81" s="1271"/>
      <c r="UMG81" s="1271"/>
      <c r="UMH81" s="1271"/>
      <c r="UMI81" s="1271"/>
      <c r="UMJ81" s="1271"/>
      <c r="UMK81" s="1271"/>
      <c r="UML81" s="1271"/>
      <c r="UMM81" s="1271"/>
      <c r="UMN81" s="1271"/>
      <c r="UMO81" s="1271"/>
      <c r="UMP81" s="1271"/>
      <c r="UMQ81" s="1271"/>
      <c r="UMR81" s="1271"/>
      <c r="UMS81" s="1271"/>
      <c r="UMT81" s="1271"/>
      <c r="UMU81" s="1271"/>
      <c r="UMV81" s="1271"/>
      <c r="UMW81" s="1271"/>
      <c r="UMX81" s="1271"/>
      <c r="UMY81" s="1271"/>
      <c r="UMZ81" s="1271"/>
      <c r="UNA81" s="1271"/>
      <c r="UNB81" s="1271"/>
      <c r="UNC81" s="1271"/>
      <c r="UND81" s="1271"/>
      <c r="UNE81" s="1271"/>
      <c r="UNF81" s="1271"/>
      <c r="UNG81" s="1271"/>
      <c r="UNH81" s="1271"/>
      <c r="UNI81" s="1271"/>
      <c r="UNJ81" s="1271"/>
      <c r="UNK81" s="1271"/>
      <c r="UNL81" s="1271"/>
      <c r="UNM81" s="1271"/>
      <c r="UNN81" s="1271"/>
      <c r="UNO81" s="1271"/>
      <c r="UNP81" s="1271"/>
      <c r="UNQ81" s="1271"/>
      <c r="UNR81" s="1271"/>
      <c r="UNS81" s="1271"/>
      <c r="UNT81" s="1271"/>
      <c r="UNU81" s="1271"/>
      <c r="UNV81" s="1271"/>
      <c r="UNW81" s="1271"/>
      <c r="UNX81" s="1271"/>
      <c r="UNY81" s="1271"/>
      <c r="UNZ81" s="1271"/>
      <c r="UOA81" s="1271"/>
      <c r="UOB81" s="1271"/>
      <c r="UOC81" s="1271"/>
      <c r="UOD81" s="1271"/>
      <c r="UOE81" s="1271"/>
      <c r="UOF81" s="1271"/>
      <c r="UOG81" s="1271"/>
      <c r="UOH81" s="1271"/>
      <c r="UOI81" s="1271"/>
      <c r="UOJ81" s="1271"/>
      <c r="UOK81" s="1271"/>
      <c r="UOL81" s="1271"/>
      <c r="UOM81" s="1271"/>
      <c r="UON81" s="1271"/>
      <c r="UOO81" s="1271"/>
      <c r="UOP81" s="1271"/>
      <c r="UOQ81" s="1271"/>
      <c r="UOR81" s="1271"/>
      <c r="UOS81" s="1271"/>
      <c r="UOT81" s="1271"/>
      <c r="UOU81" s="1271"/>
      <c r="UOV81" s="1271"/>
      <c r="UOW81" s="1271"/>
      <c r="UOX81" s="1271"/>
      <c r="UOY81" s="1271"/>
      <c r="UOZ81" s="1271"/>
      <c r="UPA81" s="1271"/>
      <c r="UPB81" s="1271"/>
      <c r="UPC81" s="1271"/>
      <c r="UPD81" s="1271"/>
      <c r="UPE81" s="1271"/>
      <c r="UPF81" s="1271"/>
      <c r="UPG81" s="1271"/>
      <c r="UPH81" s="1271"/>
      <c r="UPI81" s="1271"/>
      <c r="UPJ81" s="1271"/>
      <c r="UPK81" s="1271"/>
      <c r="UPL81" s="1271"/>
      <c r="UPM81" s="1271"/>
      <c r="UPN81" s="1271"/>
      <c r="UPO81" s="1271"/>
      <c r="UPP81" s="1271"/>
      <c r="UPQ81" s="1271"/>
      <c r="UPR81" s="1271"/>
      <c r="UPS81" s="1271"/>
      <c r="UPT81" s="1271"/>
      <c r="UPU81" s="1271"/>
      <c r="UPV81" s="1271"/>
      <c r="UPW81" s="1271"/>
      <c r="UPX81" s="1271"/>
      <c r="UPY81" s="1271"/>
      <c r="UPZ81" s="1271"/>
      <c r="UQA81" s="1271"/>
      <c r="UQB81" s="1271"/>
      <c r="UQC81" s="1271"/>
      <c r="UQD81" s="1271"/>
      <c r="UQE81" s="1271"/>
      <c r="UQF81" s="1271"/>
      <c r="UQG81" s="1271"/>
      <c r="UQH81" s="1271"/>
      <c r="UQI81" s="1271"/>
      <c r="UQJ81" s="1271"/>
      <c r="UQK81" s="1271"/>
      <c r="UQL81" s="1271"/>
      <c r="UQM81" s="1271"/>
      <c r="UQN81" s="1271"/>
      <c r="UQO81" s="1271"/>
      <c r="UQP81" s="1271"/>
      <c r="UQQ81" s="1271"/>
      <c r="UQR81" s="1271"/>
      <c r="UQS81" s="1271"/>
      <c r="UQT81" s="1271"/>
      <c r="UQU81" s="1271"/>
      <c r="UQV81" s="1271"/>
      <c r="UQW81" s="1271"/>
      <c r="UQX81" s="1271"/>
      <c r="UQY81" s="1271"/>
      <c r="UQZ81" s="1271"/>
      <c r="URA81" s="1271"/>
      <c r="URB81" s="1271"/>
      <c r="URC81" s="1271"/>
      <c r="URD81" s="1271"/>
      <c r="URE81" s="1271"/>
      <c r="URF81" s="1271"/>
      <c r="URG81" s="1271"/>
      <c r="URH81" s="1271"/>
      <c r="URI81" s="1271"/>
      <c r="URJ81" s="1271"/>
      <c r="URK81" s="1271"/>
      <c r="URL81" s="1271"/>
      <c r="URM81" s="1271"/>
      <c r="URN81" s="1271"/>
      <c r="URO81" s="1271"/>
      <c r="URP81" s="1271"/>
      <c r="URQ81" s="1271"/>
      <c r="URR81" s="1271"/>
      <c r="URS81" s="1271"/>
      <c r="URT81" s="1271"/>
      <c r="URU81" s="1271"/>
      <c r="URV81" s="1271"/>
      <c r="URW81" s="1271"/>
      <c r="URX81" s="1271"/>
      <c r="URY81" s="1271"/>
      <c r="URZ81" s="1271"/>
      <c r="USA81" s="1271"/>
      <c r="USB81" s="1271"/>
      <c r="USC81" s="1271"/>
      <c r="USD81" s="1271"/>
      <c r="USE81" s="1271"/>
      <c r="USF81" s="1271"/>
      <c r="USG81" s="1271"/>
      <c r="USH81" s="1271"/>
      <c r="USI81" s="1271"/>
      <c r="USJ81" s="1271"/>
      <c r="USK81" s="1271"/>
      <c r="USL81" s="1271"/>
      <c r="USM81" s="1271"/>
      <c r="USN81" s="1271"/>
      <c r="USO81" s="1271"/>
      <c r="USP81" s="1271"/>
      <c r="USQ81" s="1271"/>
      <c r="USR81" s="1271"/>
      <c r="USS81" s="1271"/>
      <c r="UST81" s="1271"/>
      <c r="USU81" s="1271"/>
      <c r="USV81" s="1271"/>
      <c r="USW81" s="1271"/>
      <c r="USX81" s="1271"/>
      <c r="USY81" s="1271"/>
      <c r="USZ81" s="1271"/>
      <c r="UTA81" s="1271"/>
      <c r="UTB81" s="1271"/>
      <c r="UTC81" s="1271"/>
      <c r="UTD81" s="1271"/>
      <c r="UTE81" s="1271"/>
      <c r="UTF81" s="1271"/>
      <c r="UTG81" s="1271"/>
      <c r="UTH81" s="1271"/>
      <c r="UTI81" s="1271"/>
      <c r="UTJ81" s="1271"/>
      <c r="UTK81" s="1271"/>
      <c r="UTL81" s="1271"/>
      <c r="UTM81" s="1271"/>
      <c r="UTN81" s="1271"/>
      <c r="UTO81" s="1271"/>
      <c r="UTP81" s="1271"/>
      <c r="UTQ81" s="1271"/>
      <c r="UTR81" s="1271"/>
      <c r="UTS81" s="1271"/>
      <c r="UTT81" s="1271"/>
      <c r="UTU81" s="1271"/>
      <c r="UTV81" s="1271"/>
      <c r="UTW81" s="1271"/>
      <c r="UTX81" s="1271"/>
      <c r="UTY81" s="1271"/>
      <c r="UTZ81" s="1271"/>
      <c r="UUA81" s="1271"/>
      <c r="UUB81" s="1271"/>
      <c r="UUC81" s="1271"/>
      <c r="UUD81" s="1271"/>
      <c r="UUE81" s="1271"/>
      <c r="UUF81" s="1271"/>
      <c r="UUG81" s="1271"/>
      <c r="UUH81" s="1271"/>
      <c r="UUI81" s="1271"/>
      <c r="UUJ81" s="1271"/>
      <c r="UUK81" s="1271"/>
      <c r="UUL81" s="1271"/>
      <c r="UUM81" s="1271"/>
      <c r="UUN81" s="1271"/>
      <c r="UUO81" s="1271"/>
      <c r="UUP81" s="1271"/>
      <c r="UUQ81" s="1271"/>
      <c r="UUR81" s="1271"/>
      <c r="UUS81" s="1271"/>
      <c r="UUT81" s="1271"/>
      <c r="UUU81" s="1271"/>
      <c r="UUV81" s="1271"/>
      <c r="UUW81" s="1271"/>
      <c r="UUX81" s="1271"/>
      <c r="UUY81" s="1271"/>
      <c r="UUZ81" s="1271"/>
      <c r="UVA81" s="1271"/>
      <c r="UVB81" s="1271"/>
      <c r="UVC81" s="1271"/>
      <c r="UVD81" s="1271"/>
      <c r="UVE81" s="1271"/>
      <c r="UVF81" s="1271"/>
      <c r="UVG81" s="1271"/>
      <c r="UVH81" s="1271"/>
      <c r="UVI81" s="1271"/>
      <c r="UVJ81" s="1271"/>
      <c r="UVK81" s="1271"/>
      <c r="UVL81" s="1271"/>
      <c r="UVM81" s="1271"/>
      <c r="UVN81" s="1271"/>
      <c r="UVO81" s="1271"/>
      <c r="UVP81" s="1271"/>
      <c r="UVQ81" s="1271"/>
      <c r="UVR81" s="1271"/>
      <c r="UVS81" s="1271"/>
      <c r="UVT81" s="1271"/>
      <c r="UVU81" s="1271"/>
      <c r="UVV81" s="1271"/>
      <c r="UVW81" s="1271"/>
      <c r="UVX81" s="1271"/>
      <c r="UVY81" s="1271"/>
      <c r="UVZ81" s="1271"/>
      <c r="UWA81" s="1271"/>
      <c r="UWB81" s="1271"/>
      <c r="UWC81" s="1271"/>
      <c r="UWD81" s="1271"/>
      <c r="UWE81" s="1271"/>
      <c r="UWF81" s="1271"/>
      <c r="UWG81" s="1271"/>
      <c r="UWH81" s="1271"/>
      <c r="UWI81" s="1271"/>
      <c r="UWJ81" s="1271"/>
      <c r="UWK81" s="1271"/>
      <c r="UWL81" s="1271"/>
      <c r="UWM81" s="1271"/>
      <c r="UWN81" s="1271"/>
      <c r="UWO81" s="1271"/>
      <c r="UWP81" s="1271"/>
      <c r="UWQ81" s="1271"/>
      <c r="UWR81" s="1271"/>
      <c r="UWS81" s="1271"/>
      <c r="UWT81" s="1271"/>
      <c r="UWU81" s="1271"/>
      <c r="UWV81" s="1271"/>
      <c r="UWW81" s="1271"/>
      <c r="UWX81" s="1271"/>
      <c r="UWY81" s="1271"/>
      <c r="UWZ81" s="1271"/>
      <c r="UXA81" s="1271"/>
      <c r="UXB81" s="1271"/>
      <c r="UXC81" s="1271"/>
      <c r="UXD81" s="1271"/>
      <c r="UXE81" s="1271"/>
      <c r="UXF81" s="1271"/>
      <c r="UXG81" s="1271"/>
      <c r="UXH81" s="1271"/>
      <c r="UXI81" s="1271"/>
      <c r="UXJ81" s="1271"/>
      <c r="UXK81" s="1271"/>
      <c r="UXL81" s="1271"/>
      <c r="UXM81" s="1271"/>
      <c r="UXN81" s="1271"/>
      <c r="UXO81" s="1271"/>
      <c r="UXP81" s="1271"/>
      <c r="UXQ81" s="1271"/>
      <c r="UXR81" s="1271"/>
      <c r="UXS81" s="1271"/>
      <c r="UXT81" s="1271"/>
      <c r="UXU81" s="1271"/>
      <c r="UXV81" s="1271"/>
      <c r="UXW81" s="1271"/>
      <c r="UXX81" s="1271"/>
      <c r="UXY81" s="1271"/>
      <c r="UXZ81" s="1271"/>
      <c r="UYA81" s="1271"/>
      <c r="UYB81" s="1271"/>
      <c r="UYC81" s="1271"/>
      <c r="UYD81" s="1271"/>
      <c r="UYE81" s="1271"/>
      <c r="UYF81" s="1271"/>
      <c r="UYG81" s="1271"/>
      <c r="UYH81" s="1271"/>
      <c r="UYI81" s="1271"/>
      <c r="UYJ81" s="1271"/>
      <c r="UYK81" s="1271"/>
      <c r="UYL81" s="1271"/>
      <c r="UYM81" s="1271"/>
      <c r="UYN81" s="1271"/>
      <c r="UYO81" s="1271"/>
      <c r="UYP81" s="1271"/>
      <c r="UYQ81" s="1271"/>
      <c r="UYR81" s="1271"/>
      <c r="UYS81" s="1271"/>
      <c r="UYT81" s="1271"/>
      <c r="UYU81" s="1271"/>
      <c r="UYV81" s="1271"/>
      <c r="UYW81" s="1271"/>
      <c r="UYX81" s="1271"/>
      <c r="UYY81" s="1271"/>
      <c r="UYZ81" s="1271"/>
      <c r="UZA81" s="1271"/>
      <c r="UZB81" s="1271"/>
      <c r="UZC81" s="1271"/>
      <c r="UZD81" s="1271"/>
      <c r="UZE81" s="1271"/>
      <c r="UZF81" s="1271"/>
      <c r="UZG81" s="1271"/>
      <c r="UZH81" s="1271"/>
      <c r="UZI81" s="1271"/>
      <c r="UZJ81" s="1271"/>
      <c r="UZK81" s="1271"/>
      <c r="UZL81" s="1271"/>
      <c r="UZM81" s="1271"/>
      <c r="UZN81" s="1271"/>
      <c r="UZO81" s="1271"/>
      <c r="UZP81" s="1271"/>
      <c r="UZQ81" s="1271"/>
      <c r="UZR81" s="1271"/>
      <c r="UZS81" s="1271"/>
      <c r="UZT81" s="1271"/>
      <c r="UZU81" s="1271"/>
      <c r="UZV81" s="1271"/>
      <c r="UZW81" s="1271"/>
      <c r="UZX81" s="1271"/>
      <c r="UZY81" s="1271"/>
      <c r="UZZ81" s="1271"/>
      <c r="VAA81" s="1271"/>
      <c r="VAB81" s="1271"/>
      <c r="VAC81" s="1271"/>
      <c r="VAD81" s="1271"/>
      <c r="VAE81" s="1271"/>
      <c r="VAF81" s="1271"/>
      <c r="VAG81" s="1271"/>
      <c r="VAH81" s="1271"/>
      <c r="VAI81" s="1271"/>
      <c r="VAJ81" s="1271"/>
      <c r="VAK81" s="1271"/>
      <c r="VAL81" s="1271"/>
      <c r="VAM81" s="1271"/>
      <c r="VAN81" s="1271"/>
      <c r="VAO81" s="1271"/>
      <c r="VAP81" s="1271"/>
      <c r="VAQ81" s="1271"/>
      <c r="VAR81" s="1271"/>
      <c r="VAS81" s="1271"/>
      <c r="VAT81" s="1271"/>
      <c r="VAU81" s="1271"/>
      <c r="VAV81" s="1271"/>
      <c r="VAW81" s="1271"/>
      <c r="VAX81" s="1271"/>
      <c r="VAY81" s="1271"/>
      <c r="VAZ81" s="1271"/>
      <c r="VBA81" s="1271"/>
      <c r="VBB81" s="1271"/>
      <c r="VBC81" s="1271"/>
      <c r="VBD81" s="1271"/>
      <c r="VBE81" s="1271"/>
      <c r="VBF81" s="1271"/>
      <c r="VBG81" s="1271"/>
      <c r="VBH81" s="1271"/>
      <c r="VBI81" s="1271"/>
      <c r="VBJ81" s="1271"/>
      <c r="VBK81" s="1271"/>
      <c r="VBL81" s="1271"/>
      <c r="VBM81" s="1271"/>
      <c r="VBN81" s="1271"/>
      <c r="VBO81" s="1271"/>
      <c r="VBP81" s="1271"/>
      <c r="VBQ81" s="1271"/>
      <c r="VBR81" s="1271"/>
      <c r="VBS81" s="1271"/>
      <c r="VBT81" s="1271"/>
      <c r="VBU81" s="1271"/>
      <c r="VBV81" s="1271"/>
      <c r="VBW81" s="1271"/>
      <c r="VBX81" s="1271"/>
      <c r="VBY81" s="1271"/>
      <c r="VBZ81" s="1271"/>
      <c r="VCA81" s="1271"/>
      <c r="VCB81" s="1271"/>
      <c r="VCC81" s="1271"/>
      <c r="VCD81" s="1271"/>
      <c r="VCE81" s="1271"/>
      <c r="VCF81" s="1271"/>
      <c r="VCG81" s="1271"/>
      <c r="VCH81" s="1271"/>
      <c r="VCI81" s="1271"/>
      <c r="VCJ81" s="1271"/>
      <c r="VCK81" s="1271"/>
      <c r="VCL81" s="1271"/>
      <c r="VCM81" s="1271"/>
      <c r="VCN81" s="1271"/>
      <c r="VCO81" s="1271"/>
      <c r="VCP81" s="1271"/>
      <c r="VCQ81" s="1271"/>
      <c r="VCR81" s="1271"/>
      <c r="VCS81" s="1271"/>
      <c r="VCT81" s="1271"/>
      <c r="VCU81" s="1271"/>
      <c r="VCV81" s="1271"/>
      <c r="VCW81" s="1271"/>
      <c r="VCX81" s="1271"/>
      <c r="VCY81" s="1271"/>
      <c r="VCZ81" s="1271"/>
      <c r="VDA81" s="1271"/>
      <c r="VDB81" s="1271"/>
      <c r="VDC81" s="1271"/>
      <c r="VDD81" s="1271"/>
      <c r="VDE81" s="1271"/>
      <c r="VDF81" s="1271"/>
      <c r="VDG81" s="1271"/>
      <c r="VDH81" s="1271"/>
      <c r="VDI81" s="1271"/>
      <c r="VDJ81" s="1271"/>
      <c r="VDK81" s="1271"/>
      <c r="VDL81" s="1271"/>
      <c r="VDM81" s="1271"/>
      <c r="VDN81" s="1271"/>
      <c r="VDO81" s="1271"/>
      <c r="VDP81" s="1271"/>
      <c r="VDQ81" s="1271"/>
      <c r="VDR81" s="1271"/>
      <c r="VDS81" s="1271"/>
      <c r="VDT81" s="1271"/>
      <c r="VDU81" s="1271"/>
      <c r="VDV81" s="1271"/>
      <c r="VDW81" s="1271"/>
      <c r="VDX81" s="1271"/>
      <c r="VDY81" s="1271"/>
      <c r="VDZ81" s="1271"/>
      <c r="VEA81" s="1271"/>
      <c r="VEB81" s="1271"/>
      <c r="VEC81" s="1271"/>
      <c r="VED81" s="1271"/>
      <c r="VEE81" s="1271"/>
      <c r="VEF81" s="1271"/>
      <c r="VEG81" s="1271"/>
      <c r="VEH81" s="1271"/>
      <c r="VEI81" s="1271"/>
      <c r="VEJ81" s="1271"/>
      <c r="VEK81" s="1271"/>
      <c r="VEL81" s="1271"/>
      <c r="VEM81" s="1271"/>
      <c r="VEN81" s="1271"/>
      <c r="VEO81" s="1271"/>
      <c r="VEP81" s="1271"/>
      <c r="VEQ81" s="1271"/>
      <c r="VER81" s="1271"/>
      <c r="VES81" s="1271"/>
      <c r="VET81" s="1271"/>
      <c r="VEU81" s="1271"/>
      <c r="VEV81" s="1271"/>
      <c r="VEW81" s="1271"/>
      <c r="VEX81" s="1271"/>
      <c r="VEY81" s="1271"/>
      <c r="VEZ81" s="1271"/>
      <c r="VFA81" s="1271"/>
      <c r="VFB81" s="1271"/>
      <c r="VFC81" s="1271"/>
      <c r="VFD81" s="1271"/>
      <c r="VFE81" s="1271"/>
      <c r="VFF81" s="1271"/>
      <c r="VFG81" s="1271"/>
      <c r="VFH81" s="1271"/>
      <c r="VFI81" s="1271"/>
      <c r="VFJ81" s="1271"/>
      <c r="VFK81" s="1271"/>
      <c r="VFL81" s="1271"/>
      <c r="VFM81" s="1271"/>
      <c r="VFN81" s="1271"/>
      <c r="VFO81" s="1271"/>
      <c r="VFP81" s="1271"/>
      <c r="VFQ81" s="1271"/>
      <c r="VFR81" s="1271"/>
      <c r="VFS81" s="1271"/>
      <c r="VFT81" s="1271"/>
      <c r="VFU81" s="1271"/>
      <c r="VFV81" s="1271"/>
      <c r="VFW81" s="1271"/>
      <c r="VFX81" s="1271"/>
      <c r="VFY81" s="1271"/>
      <c r="VFZ81" s="1271"/>
      <c r="VGA81" s="1271"/>
      <c r="VGB81" s="1271"/>
      <c r="VGC81" s="1271"/>
      <c r="VGD81" s="1271"/>
      <c r="VGE81" s="1271"/>
      <c r="VGF81" s="1271"/>
      <c r="VGG81" s="1271"/>
      <c r="VGH81" s="1271"/>
      <c r="VGI81" s="1271"/>
      <c r="VGJ81" s="1271"/>
      <c r="VGK81" s="1271"/>
      <c r="VGL81" s="1271"/>
      <c r="VGM81" s="1271"/>
      <c r="VGN81" s="1271"/>
      <c r="VGO81" s="1271"/>
      <c r="VGP81" s="1271"/>
      <c r="VGQ81" s="1271"/>
      <c r="VGR81" s="1271"/>
      <c r="VGS81" s="1271"/>
      <c r="VGT81" s="1271"/>
      <c r="VGU81" s="1271"/>
      <c r="VGV81" s="1271"/>
      <c r="VGW81" s="1271"/>
      <c r="VGX81" s="1271"/>
      <c r="VGY81" s="1271"/>
      <c r="VGZ81" s="1271"/>
      <c r="VHA81" s="1271"/>
      <c r="VHB81" s="1271"/>
      <c r="VHC81" s="1271"/>
      <c r="VHD81" s="1271"/>
      <c r="VHE81" s="1271"/>
      <c r="VHF81" s="1271"/>
      <c r="VHG81" s="1271"/>
      <c r="VHH81" s="1271"/>
      <c r="VHI81" s="1271"/>
      <c r="VHJ81" s="1271"/>
      <c r="VHK81" s="1271"/>
      <c r="VHL81" s="1271"/>
      <c r="VHM81" s="1271"/>
      <c r="VHN81" s="1271"/>
      <c r="VHO81" s="1271"/>
      <c r="VHP81" s="1271"/>
      <c r="VHQ81" s="1271"/>
      <c r="VHR81" s="1271"/>
      <c r="VHS81" s="1271"/>
      <c r="VHT81" s="1271"/>
      <c r="VHU81" s="1271"/>
      <c r="VHV81" s="1271"/>
      <c r="VHW81" s="1271"/>
      <c r="VHX81" s="1271"/>
      <c r="VHY81" s="1271"/>
      <c r="VHZ81" s="1271"/>
      <c r="VIA81" s="1271"/>
      <c r="VIB81" s="1271"/>
      <c r="VIC81" s="1271"/>
      <c r="VID81" s="1271"/>
      <c r="VIE81" s="1271"/>
      <c r="VIF81" s="1271"/>
      <c r="VIG81" s="1271"/>
      <c r="VIH81" s="1271"/>
      <c r="VII81" s="1271"/>
      <c r="VIJ81" s="1271"/>
      <c r="VIK81" s="1271"/>
      <c r="VIL81" s="1271"/>
      <c r="VIM81" s="1271"/>
      <c r="VIN81" s="1271"/>
      <c r="VIO81" s="1271"/>
      <c r="VIP81" s="1271"/>
      <c r="VIQ81" s="1271"/>
      <c r="VIR81" s="1271"/>
      <c r="VIS81" s="1271"/>
      <c r="VIT81" s="1271"/>
      <c r="VIU81" s="1271"/>
      <c r="VIV81" s="1271"/>
      <c r="VIW81" s="1271"/>
      <c r="VIX81" s="1271"/>
      <c r="VIY81" s="1271"/>
      <c r="VIZ81" s="1271"/>
      <c r="VJA81" s="1271"/>
      <c r="VJB81" s="1271"/>
      <c r="VJC81" s="1271"/>
      <c r="VJD81" s="1271"/>
      <c r="VJE81" s="1271"/>
      <c r="VJF81" s="1271"/>
      <c r="VJG81" s="1271"/>
      <c r="VJH81" s="1271"/>
      <c r="VJI81" s="1271"/>
      <c r="VJJ81" s="1271"/>
      <c r="VJK81" s="1271"/>
      <c r="VJL81" s="1271"/>
      <c r="VJM81" s="1271"/>
      <c r="VJN81" s="1271"/>
      <c r="VJO81" s="1271"/>
      <c r="VJP81" s="1271"/>
      <c r="VJQ81" s="1271"/>
      <c r="VJR81" s="1271"/>
      <c r="VJS81" s="1271"/>
      <c r="VJT81" s="1271"/>
      <c r="VJU81" s="1271"/>
      <c r="VJV81" s="1271"/>
      <c r="VJW81" s="1271"/>
      <c r="VJX81" s="1271"/>
      <c r="VJY81" s="1271"/>
      <c r="VJZ81" s="1271"/>
      <c r="VKA81" s="1271"/>
      <c r="VKB81" s="1271"/>
      <c r="VKC81" s="1271"/>
      <c r="VKD81" s="1271"/>
      <c r="VKE81" s="1271"/>
      <c r="VKF81" s="1271"/>
      <c r="VKG81" s="1271"/>
      <c r="VKH81" s="1271"/>
      <c r="VKI81" s="1271"/>
      <c r="VKJ81" s="1271"/>
      <c r="VKK81" s="1271"/>
      <c r="VKL81" s="1271"/>
      <c r="VKM81" s="1271"/>
      <c r="VKN81" s="1271"/>
      <c r="VKO81" s="1271"/>
      <c r="VKP81" s="1271"/>
      <c r="VKQ81" s="1271"/>
      <c r="VKR81" s="1271"/>
      <c r="VKS81" s="1271"/>
      <c r="VKT81" s="1271"/>
      <c r="VKU81" s="1271"/>
      <c r="VKV81" s="1271"/>
      <c r="VKW81" s="1271"/>
      <c r="VKX81" s="1271"/>
      <c r="VKY81" s="1271"/>
      <c r="VKZ81" s="1271"/>
      <c r="VLA81" s="1271"/>
      <c r="VLB81" s="1271"/>
      <c r="VLC81" s="1271"/>
      <c r="VLD81" s="1271"/>
      <c r="VLE81" s="1271"/>
      <c r="VLF81" s="1271"/>
      <c r="VLG81" s="1271"/>
      <c r="VLH81" s="1271"/>
      <c r="VLI81" s="1271"/>
      <c r="VLJ81" s="1271"/>
      <c r="VLK81" s="1271"/>
      <c r="VLL81" s="1271"/>
      <c r="VLM81" s="1271"/>
      <c r="VLN81" s="1271"/>
      <c r="VLO81" s="1271"/>
      <c r="VLP81" s="1271"/>
      <c r="VLQ81" s="1271"/>
      <c r="VLR81" s="1271"/>
      <c r="VLS81" s="1271"/>
      <c r="VLT81" s="1271"/>
      <c r="VLU81" s="1271"/>
      <c r="VLV81" s="1271"/>
      <c r="VLW81" s="1271"/>
      <c r="VLX81" s="1271"/>
      <c r="VLY81" s="1271"/>
      <c r="VLZ81" s="1271"/>
      <c r="VMA81" s="1271"/>
      <c r="VMB81" s="1271"/>
      <c r="VMC81" s="1271"/>
      <c r="VMD81" s="1271"/>
      <c r="VME81" s="1271"/>
      <c r="VMF81" s="1271"/>
      <c r="VMG81" s="1271"/>
      <c r="VMH81" s="1271"/>
      <c r="VMI81" s="1271"/>
      <c r="VMJ81" s="1271"/>
      <c r="VMK81" s="1271"/>
      <c r="VML81" s="1271"/>
      <c r="VMM81" s="1271"/>
      <c r="VMN81" s="1271"/>
      <c r="VMO81" s="1271"/>
      <c r="VMP81" s="1271"/>
      <c r="VMQ81" s="1271"/>
      <c r="VMR81" s="1271"/>
      <c r="VMS81" s="1271"/>
      <c r="VMT81" s="1271"/>
      <c r="VMU81" s="1271"/>
      <c r="VMV81" s="1271"/>
      <c r="VMW81" s="1271"/>
      <c r="VMX81" s="1271"/>
      <c r="VMY81" s="1271"/>
      <c r="VMZ81" s="1271"/>
      <c r="VNA81" s="1271"/>
      <c r="VNB81" s="1271"/>
      <c r="VNC81" s="1271"/>
      <c r="VND81" s="1271"/>
      <c r="VNE81" s="1271"/>
      <c r="VNF81" s="1271"/>
      <c r="VNG81" s="1271"/>
      <c r="VNH81" s="1271"/>
      <c r="VNI81" s="1271"/>
      <c r="VNJ81" s="1271"/>
      <c r="VNK81" s="1271"/>
      <c r="VNL81" s="1271"/>
      <c r="VNM81" s="1271"/>
      <c r="VNN81" s="1271"/>
      <c r="VNO81" s="1271"/>
      <c r="VNP81" s="1271"/>
      <c r="VNQ81" s="1271"/>
      <c r="VNR81" s="1271"/>
      <c r="VNS81" s="1271"/>
      <c r="VNT81" s="1271"/>
      <c r="VNU81" s="1271"/>
      <c r="VNV81" s="1271"/>
      <c r="VNW81" s="1271"/>
      <c r="VNX81" s="1271"/>
      <c r="VNY81" s="1271"/>
      <c r="VNZ81" s="1271"/>
      <c r="VOA81" s="1271"/>
      <c r="VOB81" s="1271"/>
      <c r="VOC81" s="1271"/>
      <c r="VOD81" s="1271"/>
      <c r="VOE81" s="1271"/>
      <c r="VOF81" s="1271"/>
      <c r="VOG81" s="1271"/>
      <c r="VOH81" s="1271"/>
      <c r="VOI81" s="1271"/>
      <c r="VOJ81" s="1271"/>
      <c r="VOK81" s="1271"/>
      <c r="VOL81" s="1271"/>
      <c r="VOM81" s="1271"/>
      <c r="VON81" s="1271"/>
      <c r="VOO81" s="1271"/>
      <c r="VOP81" s="1271"/>
      <c r="VOQ81" s="1271"/>
      <c r="VOR81" s="1271"/>
      <c r="VOS81" s="1271"/>
      <c r="VOT81" s="1271"/>
      <c r="VOU81" s="1271"/>
      <c r="VOV81" s="1271"/>
      <c r="VOW81" s="1271"/>
      <c r="VOX81" s="1271"/>
      <c r="VOY81" s="1271"/>
      <c r="VOZ81" s="1271"/>
      <c r="VPA81" s="1271"/>
      <c r="VPB81" s="1271"/>
      <c r="VPC81" s="1271"/>
      <c r="VPD81" s="1271"/>
      <c r="VPE81" s="1271"/>
      <c r="VPF81" s="1271"/>
      <c r="VPG81" s="1271"/>
      <c r="VPH81" s="1271"/>
      <c r="VPI81" s="1271"/>
      <c r="VPJ81" s="1271"/>
      <c r="VPK81" s="1271"/>
      <c r="VPL81" s="1271"/>
      <c r="VPM81" s="1271"/>
      <c r="VPN81" s="1271"/>
      <c r="VPO81" s="1271"/>
      <c r="VPP81" s="1271"/>
      <c r="VPQ81" s="1271"/>
      <c r="VPR81" s="1271"/>
      <c r="VPS81" s="1271"/>
      <c r="VPT81" s="1271"/>
      <c r="VPU81" s="1271"/>
      <c r="VPV81" s="1271"/>
      <c r="VPW81" s="1271"/>
      <c r="VPX81" s="1271"/>
      <c r="VPY81" s="1271"/>
      <c r="VPZ81" s="1271"/>
      <c r="VQA81" s="1271"/>
      <c r="VQB81" s="1271"/>
      <c r="VQC81" s="1271"/>
      <c r="VQD81" s="1271"/>
      <c r="VQE81" s="1271"/>
      <c r="VQF81" s="1271"/>
      <c r="VQG81" s="1271"/>
      <c r="VQH81" s="1271"/>
      <c r="VQI81" s="1271"/>
      <c r="VQJ81" s="1271"/>
      <c r="VQK81" s="1271"/>
      <c r="VQL81" s="1271"/>
      <c r="VQM81" s="1271"/>
      <c r="VQN81" s="1271"/>
      <c r="VQO81" s="1271"/>
      <c r="VQP81" s="1271"/>
      <c r="VQQ81" s="1271"/>
      <c r="VQR81" s="1271"/>
      <c r="VQS81" s="1271"/>
      <c r="VQT81" s="1271"/>
      <c r="VQU81" s="1271"/>
      <c r="VQV81" s="1271"/>
      <c r="VQW81" s="1271"/>
      <c r="VQX81" s="1271"/>
      <c r="VQY81" s="1271"/>
      <c r="VQZ81" s="1271"/>
      <c r="VRA81" s="1271"/>
      <c r="VRB81" s="1271"/>
      <c r="VRC81" s="1271"/>
      <c r="VRD81" s="1271"/>
      <c r="VRE81" s="1271"/>
      <c r="VRF81" s="1271"/>
      <c r="VRG81" s="1271"/>
      <c r="VRH81" s="1271"/>
      <c r="VRI81" s="1271"/>
      <c r="VRJ81" s="1271"/>
      <c r="VRK81" s="1271"/>
      <c r="VRL81" s="1271"/>
      <c r="VRM81" s="1271"/>
      <c r="VRN81" s="1271"/>
      <c r="VRO81" s="1271"/>
      <c r="VRP81" s="1271"/>
      <c r="VRQ81" s="1271"/>
      <c r="VRR81" s="1271"/>
      <c r="VRS81" s="1271"/>
      <c r="VRT81" s="1271"/>
      <c r="VRU81" s="1271"/>
      <c r="VRV81" s="1271"/>
      <c r="VRW81" s="1271"/>
      <c r="VRX81" s="1271"/>
      <c r="VRY81" s="1271"/>
      <c r="VRZ81" s="1271"/>
      <c r="VSA81" s="1271"/>
      <c r="VSB81" s="1271"/>
      <c r="VSC81" s="1271"/>
      <c r="VSD81" s="1271"/>
      <c r="VSE81" s="1271"/>
      <c r="VSF81" s="1271"/>
      <c r="VSG81" s="1271"/>
      <c r="VSH81" s="1271"/>
      <c r="VSI81" s="1271"/>
      <c r="VSJ81" s="1271"/>
      <c r="VSK81" s="1271"/>
      <c r="VSL81" s="1271"/>
      <c r="VSM81" s="1271"/>
      <c r="VSN81" s="1271"/>
      <c r="VSO81" s="1271"/>
      <c r="VSP81" s="1271"/>
      <c r="VSQ81" s="1271"/>
      <c r="VSR81" s="1271"/>
      <c r="VSS81" s="1271"/>
      <c r="VST81" s="1271"/>
      <c r="VSU81" s="1271"/>
      <c r="VSV81" s="1271"/>
      <c r="VSW81" s="1271"/>
      <c r="VSX81" s="1271"/>
      <c r="VSY81" s="1271"/>
      <c r="VSZ81" s="1271"/>
      <c r="VTA81" s="1271"/>
      <c r="VTB81" s="1271"/>
      <c r="VTC81" s="1271"/>
      <c r="VTD81" s="1271"/>
      <c r="VTE81" s="1271"/>
      <c r="VTF81" s="1271"/>
      <c r="VTG81" s="1271"/>
      <c r="VTH81" s="1271"/>
      <c r="VTI81" s="1271"/>
      <c r="VTJ81" s="1271"/>
      <c r="VTK81" s="1271"/>
      <c r="VTL81" s="1271"/>
      <c r="VTM81" s="1271"/>
      <c r="VTN81" s="1271"/>
      <c r="VTO81" s="1271"/>
      <c r="VTP81" s="1271"/>
      <c r="VTQ81" s="1271"/>
      <c r="VTR81" s="1271"/>
      <c r="VTS81" s="1271"/>
      <c r="VTT81" s="1271"/>
      <c r="VTU81" s="1271"/>
      <c r="VTV81" s="1271"/>
      <c r="VTW81" s="1271"/>
      <c r="VTX81" s="1271"/>
      <c r="VTY81" s="1271"/>
      <c r="VTZ81" s="1271"/>
      <c r="VUA81" s="1271"/>
      <c r="VUB81" s="1271"/>
      <c r="VUC81" s="1271"/>
      <c r="VUD81" s="1271"/>
      <c r="VUE81" s="1271"/>
      <c r="VUF81" s="1271"/>
      <c r="VUG81" s="1271"/>
      <c r="VUH81" s="1271"/>
      <c r="VUI81" s="1271"/>
      <c r="VUJ81" s="1271"/>
      <c r="VUK81" s="1271"/>
      <c r="VUL81" s="1271"/>
      <c r="VUM81" s="1271"/>
      <c r="VUN81" s="1271"/>
      <c r="VUO81" s="1271"/>
      <c r="VUP81" s="1271"/>
      <c r="VUQ81" s="1271"/>
      <c r="VUR81" s="1271"/>
      <c r="VUS81" s="1271"/>
      <c r="VUT81" s="1271"/>
      <c r="VUU81" s="1271"/>
      <c r="VUV81" s="1271"/>
      <c r="VUW81" s="1271"/>
      <c r="VUX81" s="1271"/>
      <c r="VUY81" s="1271"/>
      <c r="VUZ81" s="1271"/>
      <c r="VVA81" s="1271"/>
      <c r="VVB81" s="1271"/>
      <c r="VVC81" s="1271"/>
      <c r="VVD81" s="1271"/>
      <c r="VVE81" s="1271"/>
      <c r="VVF81" s="1271"/>
      <c r="VVG81" s="1271"/>
      <c r="VVH81" s="1271"/>
      <c r="VVI81" s="1271"/>
      <c r="VVJ81" s="1271"/>
      <c r="VVK81" s="1271"/>
      <c r="VVL81" s="1271"/>
      <c r="VVM81" s="1271"/>
      <c r="VVN81" s="1271"/>
      <c r="VVO81" s="1271"/>
      <c r="VVP81" s="1271"/>
      <c r="VVQ81" s="1271"/>
      <c r="VVR81" s="1271"/>
      <c r="VVS81" s="1271"/>
      <c r="VVT81" s="1271"/>
      <c r="VVU81" s="1271"/>
      <c r="VVV81" s="1271"/>
      <c r="VVW81" s="1271"/>
      <c r="VVX81" s="1271"/>
      <c r="VVY81" s="1271"/>
      <c r="VVZ81" s="1271"/>
      <c r="VWA81" s="1271"/>
      <c r="VWB81" s="1271"/>
      <c r="VWC81" s="1271"/>
      <c r="VWD81" s="1271"/>
      <c r="VWE81" s="1271"/>
      <c r="VWF81" s="1271"/>
      <c r="VWG81" s="1271"/>
      <c r="VWH81" s="1271"/>
      <c r="VWI81" s="1271"/>
      <c r="VWJ81" s="1271"/>
      <c r="VWK81" s="1271"/>
      <c r="VWL81" s="1271"/>
      <c r="VWM81" s="1271"/>
      <c r="VWN81" s="1271"/>
      <c r="VWO81" s="1271"/>
      <c r="VWP81" s="1271"/>
      <c r="VWQ81" s="1271"/>
      <c r="VWR81" s="1271"/>
      <c r="VWS81" s="1271"/>
      <c r="VWT81" s="1271"/>
      <c r="VWU81" s="1271"/>
      <c r="VWV81" s="1271"/>
      <c r="VWW81" s="1271"/>
      <c r="VWX81" s="1271"/>
      <c r="VWY81" s="1271"/>
      <c r="VWZ81" s="1271"/>
      <c r="VXA81" s="1271"/>
      <c r="VXB81" s="1271"/>
      <c r="VXC81" s="1271"/>
      <c r="VXD81" s="1271"/>
      <c r="VXE81" s="1271"/>
      <c r="VXF81" s="1271"/>
      <c r="VXG81" s="1271"/>
      <c r="VXH81" s="1271"/>
      <c r="VXI81" s="1271"/>
      <c r="VXJ81" s="1271"/>
      <c r="VXK81" s="1271"/>
      <c r="VXL81" s="1271"/>
      <c r="VXM81" s="1271"/>
      <c r="VXN81" s="1271"/>
      <c r="VXO81" s="1271"/>
      <c r="VXP81" s="1271"/>
      <c r="VXQ81" s="1271"/>
      <c r="VXR81" s="1271"/>
      <c r="VXS81" s="1271"/>
      <c r="VXT81" s="1271"/>
      <c r="VXU81" s="1271"/>
      <c r="VXV81" s="1271"/>
      <c r="VXW81" s="1271"/>
      <c r="VXX81" s="1271"/>
      <c r="VXY81" s="1271"/>
      <c r="VXZ81" s="1271"/>
      <c r="VYA81" s="1271"/>
      <c r="VYB81" s="1271"/>
      <c r="VYC81" s="1271"/>
      <c r="VYD81" s="1271"/>
      <c r="VYE81" s="1271"/>
      <c r="VYF81" s="1271"/>
      <c r="VYG81" s="1271"/>
      <c r="VYH81" s="1271"/>
      <c r="VYI81" s="1271"/>
      <c r="VYJ81" s="1271"/>
      <c r="VYK81" s="1271"/>
      <c r="VYL81" s="1271"/>
      <c r="VYM81" s="1271"/>
      <c r="VYN81" s="1271"/>
      <c r="VYO81" s="1271"/>
      <c r="VYP81" s="1271"/>
      <c r="VYQ81" s="1271"/>
      <c r="VYR81" s="1271"/>
      <c r="VYS81" s="1271"/>
      <c r="VYT81" s="1271"/>
      <c r="VYU81" s="1271"/>
      <c r="VYV81" s="1271"/>
      <c r="VYW81" s="1271"/>
      <c r="VYX81" s="1271"/>
      <c r="VYY81" s="1271"/>
      <c r="VYZ81" s="1271"/>
      <c r="VZA81" s="1271"/>
      <c r="VZB81" s="1271"/>
      <c r="VZC81" s="1271"/>
      <c r="VZD81" s="1271"/>
      <c r="VZE81" s="1271"/>
      <c r="VZF81" s="1271"/>
      <c r="VZG81" s="1271"/>
      <c r="VZH81" s="1271"/>
      <c r="VZI81" s="1271"/>
      <c r="VZJ81" s="1271"/>
      <c r="VZK81" s="1271"/>
      <c r="VZL81" s="1271"/>
      <c r="VZM81" s="1271"/>
      <c r="VZN81" s="1271"/>
      <c r="VZO81" s="1271"/>
      <c r="VZP81" s="1271"/>
      <c r="VZQ81" s="1271"/>
      <c r="VZR81" s="1271"/>
      <c r="VZS81" s="1271"/>
      <c r="VZT81" s="1271"/>
      <c r="VZU81" s="1271"/>
      <c r="VZV81" s="1271"/>
      <c r="VZW81" s="1271"/>
      <c r="VZX81" s="1271"/>
      <c r="VZY81" s="1271"/>
      <c r="VZZ81" s="1271"/>
      <c r="WAA81" s="1271"/>
      <c r="WAB81" s="1271"/>
      <c r="WAC81" s="1271"/>
      <c r="WAD81" s="1271"/>
      <c r="WAE81" s="1271"/>
      <c r="WAF81" s="1271"/>
      <c r="WAG81" s="1271"/>
      <c r="WAH81" s="1271"/>
      <c r="WAI81" s="1271"/>
      <c r="WAJ81" s="1271"/>
      <c r="WAK81" s="1271"/>
      <c r="WAL81" s="1271"/>
      <c r="WAM81" s="1271"/>
      <c r="WAN81" s="1271"/>
      <c r="WAO81" s="1271"/>
      <c r="WAP81" s="1271"/>
      <c r="WAQ81" s="1271"/>
      <c r="WAR81" s="1271"/>
      <c r="WAS81" s="1271"/>
      <c r="WAT81" s="1271"/>
      <c r="WAU81" s="1271"/>
      <c r="WAV81" s="1271"/>
      <c r="WAW81" s="1271"/>
      <c r="WAX81" s="1271"/>
      <c r="WAY81" s="1271"/>
      <c r="WAZ81" s="1271"/>
      <c r="WBA81" s="1271"/>
      <c r="WBB81" s="1271"/>
      <c r="WBC81" s="1271"/>
      <c r="WBD81" s="1271"/>
      <c r="WBE81" s="1271"/>
      <c r="WBF81" s="1271"/>
      <c r="WBG81" s="1271"/>
      <c r="WBH81" s="1271"/>
      <c r="WBI81" s="1271"/>
      <c r="WBJ81" s="1271"/>
      <c r="WBK81" s="1271"/>
      <c r="WBL81" s="1271"/>
      <c r="WBM81" s="1271"/>
      <c r="WBN81" s="1271"/>
      <c r="WBO81" s="1271"/>
      <c r="WBP81" s="1271"/>
      <c r="WBQ81" s="1271"/>
      <c r="WBR81" s="1271"/>
      <c r="WBS81" s="1271"/>
      <c r="WBT81" s="1271"/>
      <c r="WBU81" s="1271"/>
      <c r="WBV81" s="1271"/>
      <c r="WBW81" s="1271"/>
      <c r="WBX81" s="1271"/>
      <c r="WBY81" s="1271"/>
      <c r="WBZ81" s="1271"/>
      <c r="WCA81" s="1271"/>
      <c r="WCB81" s="1271"/>
      <c r="WCC81" s="1271"/>
      <c r="WCD81" s="1271"/>
      <c r="WCE81" s="1271"/>
      <c r="WCF81" s="1271"/>
      <c r="WCG81" s="1271"/>
      <c r="WCH81" s="1271"/>
      <c r="WCI81" s="1271"/>
      <c r="WCJ81" s="1271"/>
      <c r="WCK81" s="1271"/>
      <c r="WCL81" s="1271"/>
      <c r="WCM81" s="1271"/>
      <c r="WCN81" s="1271"/>
      <c r="WCO81" s="1271"/>
      <c r="WCP81" s="1271"/>
      <c r="WCQ81" s="1271"/>
      <c r="WCR81" s="1271"/>
      <c r="WCS81" s="1271"/>
      <c r="WCT81" s="1271"/>
      <c r="WCU81" s="1271"/>
      <c r="WCV81" s="1271"/>
      <c r="WCW81" s="1271"/>
      <c r="WCX81" s="1271"/>
      <c r="WCY81" s="1271"/>
      <c r="WCZ81" s="1271"/>
      <c r="WDA81" s="1271"/>
      <c r="WDB81" s="1271"/>
      <c r="WDC81" s="1271"/>
      <c r="WDD81" s="1271"/>
      <c r="WDE81" s="1271"/>
      <c r="WDF81" s="1271"/>
      <c r="WDG81" s="1271"/>
      <c r="WDH81" s="1271"/>
      <c r="WDI81" s="1271"/>
      <c r="WDJ81" s="1271"/>
      <c r="WDK81" s="1271"/>
      <c r="WDL81" s="1271"/>
      <c r="WDM81" s="1271"/>
      <c r="WDN81" s="1271"/>
      <c r="WDO81" s="1271"/>
      <c r="WDP81" s="1271"/>
      <c r="WDQ81" s="1271"/>
      <c r="WDR81" s="1271"/>
      <c r="WDS81" s="1271"/>
      <c r="WDT81" s="1271"/>
      <c r="WDU81" s="1271"/>
      <c r="WDV81" s="1271"/>
      <c r="WDW81" s="1271"/>
      <c r="WDX81" s="1271"/>
      <c r="WDY81" s="1271"/>
      <c r="WDZ81" s="1271"/>
      <c r="WEA81" s="1271"/>
      <c r="WEB81" s="1271"/>
      <c r="WEC81" s="1271"/>
      <c r="WED81" s="1271"/>
      <c r="WEE81" s="1271"/>
      <c r="WEF81" s="1271"/>
      <c r="WEG81" s="1271"/>
      <c r="WEH81" s="1271"/>
      <c r="WEI81" s="1271"/>
      <c r="WEJ81" s="1271"/>
      <c r="WEK81" s="1271"/>
      <c r="WEL81" s="1271"/>
      <c r="WEM81" s="1271"/>
      <c r="WEN81" s="1271"/>
      <c r="WEO81" s="1271"/>
      <c r="WEP81" s="1271"/>
      <c r="WEQ81" s="1271"/>
      <c r="WER81" s="1271"/>
      <c r="WES81" s="1271"/>
      <c r="WET81" s="1271"/>
      <c r="WEU81" s="1271"/>
      <c r="WEV81" s="1271"/>
      <c r="WEW81" s="1271"/>
      <c r="WEX81" s="1271"/>
      <c r="WEY81" s="1271"/>
      <c r="WEZ81" s="1271"/>
      <c r="WFA81" s="1271"/>
      <c r="WFB81" s="1271"/>
      <c r="WFC81" s="1271"/>
      <c r="WFD81" s="1271"/>
      <c r="WFE81" s="1271"/>
      <c r="WFF81" s="1271"/>
      <c r="WFG81" s="1271"/>
      <c r="WFH81" s="1271"/>
      <c r="WFI81" s="1271"/>
      <c r="WFJ81" s="1271"/>
      <c r="WFK81" s="1271"/>
      <c r="WFL81" s="1271"/>
      <c r="WFM81" s="1271"/>
      <c r="WFN81" s="1271"/>
      <c r="WFO81" s="1271"/>
      <c r="WFP81" s="1271"/>
      <c r="WFQ81" s="1271"/>
      <c r="WFR81" s="1271"/>
      <c r="WFS81" s="1271"/>
      <c r="WFT81" s="1271"/>
      <c r="WFU81" s="1271"/>
      <c r="WFV81" s="1271"/>
      <c r="WFW81" s="1271"/>
      <c r="WFX81" s="1271"/>
      <c r="WFY81" s="1271"/>
      <c r="WFZ81" s="1271"/>
      <c r="WGA81" s="1271"/>
      <c r="WGB81" s="1271"/>
      <c r="WGC81" s="1271"/>
      <c r="WGD81" s="1271"/>
      <c r="WGE81" s="1271"/>
      <c r="WGF81" s="1271"/>
      <c r="WGG81" s="1271"/>
      <c r="WGH81" s="1271"/>
      <c r="WGI81" s="1271"/>
      <c r="WGJ81" s="1271"/>
      <c r="WGK81" s="1271"/>
      <c r="WGL81" s="1271"/>
      <c r="WGM81" s="1271"/>
      <c r="WGN81" s="1271"/>
      <c r="WGO81" s="1271"/>
      <c r="WGP81" s="1271"/>
      <c r="WGQ81" s="1271"/>
      <c r="WGR81" s="1271"/>
      <c r="WGS81" s="1271"/>
      <c r="WGT81" s="1271"/>
      <c r="WGU81" s="1271"/>
      <c r="WGV81" s="1271"/>
      <c r="WGW81" s="1271"/>
      <c r="WGX81" s="1271"/>
      <c r="WGY81" s="1271"/>
      <c r="WGZ81" s="1271"/>
      <c r="WHA81" s="1271"/>
      <c r="WHB81" s="1271"/>
      <c r="WHC81" s="1271"/>
      <c r="WHD81" s="1271"/>
      <c r="WHE81" s="1271"/>
      <c r="WHF81" s="1271"/>
      <c r="WHG81" s="1271"/>
      <c r="WHH81" s="1271"/>
      <c r="WHI81" s="1271"/>
      <c r="WHJ81" s="1271"/>
      <c r="WHK81" s="1271"/>
      <c r="WHL81" s="1271"/>
      <c r="WHM81" s="1271"/>
      <c r="WHN81" s="1271"/>
      <c r="WHO81" s="1271"/>
      <c r="WHP81" s="1271"/>
      <c r="WHQ81" s="1271"/>
      <c r="WHR81" s="1271"/>
      <c r="WHS81" s="1271"/>
      <c r="WHT81" s="1271"/>
      <c r="WHU81" s="1271"/>
      <c r="WHV81" s="1271"/>
      <c r="WHW81" s="1271"/>
      <c r="WHX81" s="1271"/>
      <c r="WHY81" s="1271"/>
      <c r="WHZ81" s="1271"/>
      <c r="WIA81" s="1271"/>
      <c r="WIB81" s="1271"/>
      <c r="WIC81" s="1271"/>
      <c r="WID81" s="1271"/>
      <c r="WIE81" s="1271"/>
      <c r="WIF81" s="1271"/>
      <c r="WIG81" s="1271"/>
      <c r="WIH81" s="1271"/>
      <c r="WII81" s="1271"/>
      <c r="WIJ81" s="1271"/>
      <c r="WIK81" s="1271"/>
      <c r="WIL81" s="1271"/>
      <c r="WIM81" s="1271"/>
      <c r="WIN81" s="1271"/>
      <c r="WIO81" s="1271"/>
      <c r="WIP81" s="1271"/>
      <c r="WIQ81" s="1271"/>
      <c r="WIR81" s="1271"/>
      <c r="WIS81" s="1271"/>
      <c r="WIT81" s="1271"/>
      <c r="WIU81" s="1271"/>
      <c r="WIV81" s="1271"/>
      <c r="WIW81" s="1271"/>
      <c r="WIX81" s="1271"/>
      <c r="WIY81" s="1271"/>
      <c r="WIZ81" s="1271"/>
      <c r="WJA81" s="1271"/>
      <c r="WJB81" s="1271"/>
      <c r="WJC81" s="1271"/>
      <c r="WJD81" s="1271"/>
      <c r="WJE81" s="1271"/>
      <c r="WJF81" s="1271"/>
      <c r="WJG81" s="1271"/>
      <c r="WJH81" s="1271"/>
      <c r="WJI81" s="1271"/>
      <c r="WJJ81" s="1271"/>
      <c r="WJK81" s="1271"/>
      <c r="WJL81" s="1271"/>
      <c r="WJM81" s="1271"/>
      <c r="WJN81" s="1271"/>
      <c r="WJO81" s="1271"/>
      <c r="WJP81" s="1271"/>
      <c r="WJQ81" s="1271"/>
      <c r="WJR81" s="1271"/>
      <c r="WJS81" s="1271"/>
      <c r="WJT81" s="1271"/>
      <c r="WJU81" s="1271"/>
      <c r="WJV81" s="1271"/>
      <c r="WJW81" s="1271"/>
      <c r="WJX81" s="1271"/>
      <c r="WJY81" s="1271"/>
      <c r="WJZ81" s="1271"/>
      <c r="WKA81" s="1271"/>
      <c r="WKB81" s="1271"/>
      <c r="WKC81" s="1271"/>
      <c r="WKD81" s="1271"/>
      <c r="WKE81" s="1271"/>
      <c r="WKF81" s="1271"/>
      <c r="WKG81" s="1271"/>
      <c r="WKH81" s="1271"/>
      <c r="WKI81" s="1271"/>
      <c r="WKJ81" s="1271"/>
      <c r="WKK81" s="1271"/>
      <c r="WKL81" s="1271"/>
      <c r="WKM81" s="1271"/>
      <c r="WKN81" s="1271"/>
      <c r="WKO81" s="1271"/>
      <c r="WKP81" s="1271"/>
      <c r="WKQ81" s="1271"/>
      <c r="WKR81" s="1271"/>
      <c r="WKS81" s="1271"/>
      <c r="WKT81" s="1271"/>
      <c r="WKU81" s="1271"/>
      <c r="WKV81" s="1271"/>
      <c r="WKW81" s="1271"/>
      <c r="WKX81" s="1271"/>
      <c r="WKY81" s="1271"/>
      <c r="WKZ81" s="1271"/>
      <c r="WLA81" s="1271"/>
      <c r="WLB81" s="1271"/>
      <c r="WLC81" s="1271"/>
      <c r="WLD81" s="1271"/>
      <c r="WLE81" s="1271"/>
      <c r="WLF81" s="1271"/>
      <c r="WLG81" s="1271"/>
      <c r="WLH81" s="1271"/>
      <c r="WLI81" s="1271"/>
      <c r="WLJ81" s="1271"/>
      <c r="WLK81" s="1271"/>
      <c r="WLL81" s="1271"/>
      <c r="WLM81" s="1271"/>
      <c r="WLN81" s="1271"/>
      <c r="WLO81" s="1271"/>
      <c r="WLP81" s="1271"/>
      <c r="WLQ81" s="1271"/>
      <c r="WLR81" s="1271"/>
      <c r="WLS81" s="1271"/>
      <c r="WLT81" s="1271"/>
      <c r="WLU81" s="1271"/>
      <c r="WLV81" s="1271"/>
      <c r="WLW81" s="1271"/>
      <c r="WLX81" s="1271"/>
      <c r="WLY81" s="1271"/>
      <c r="WLZ81" s="1271"/>
      <c r="WMA81" s="1271"/>
      <c r="WMB81" s="1271"/>
      <c r="WMC81" s="1271"/>
      <c r="WMD81" s="1271"/>
      <c r="WME81" s="1271"/>
      <c r="WMF81" s="1271"/>
      <c r="WMG81" s="1271"/>
      <c r="WMH81" s="1271"/>
      <c r="WMI81" s="1271"/>
      <c r="WMJ81" s="1271"/>
      <c r="WMK81" s="1271"/>
      <c r="WML81" s="1271"/>
      <c r="WMM81" s="1271"/>
      <c r="WMN81" s="1271"/>
      <c r="WMO81" s="1271"/>
      <c r="WMP81" s="1271"/>
      <c r="WMQ81" s="1271"/>
      <c r="WMR81" s="1271"/>
      <c r="WMS81" s="1271"/>
      <c r="WMT81" s="1271"/>
      <c r="WMU81" s="1271"/>
      <c r="WMV81" s="1271"/>
      <c r="WMW81" s="1271"/>
      <c r="WMX81" s="1271"/>
      <c r="WMY81" s="1271"/>
      <c r="WMZ81" s="1271"/>
      <c r="WNA81" s="1271"/>
      <c r="WNB81" s="1271"/>
      <c r="WNC81" s="1271"/>
      <c r="WND81" s="1271"/>
      <c r="WNE81" s="1271"/>
      <c r="WNF81" s="1271"/>
      <c r="WNG81" s="1271"/>
      <c r="WNH81" s="1271"/>
      <c r="WNI81" s="1271"/>
      <c r="WNJ81" s="1271"/>
      <c r="WNK81" s="1271"/>
      <c r="WNL81" s="1271"/>
      <c r="WNM81" s="1271"/>
      <c r="WNN81" s="1271"/>
      <c r="WNO81" s="1271"/>
      <c r="WNP81" s="1271"/>
      <c r="WNQ81" s="1271"/>
      <c r="WNR81" s="1271"/>
      <c r="WNS81" s="1271"/>
      <c r="WNT81" s="1271"/>
      <c r="WNU81" s="1271"/>
      <c r="WNV81" s="1271"/>
      <c r="WNW81" s="1271"/>
      <c r="WNX81" s="1271"/>
      <c r="WNY81" s="1271"/>
      <c r="WNZ81" s="1271"/>
      <c r="WOA81" s="1271"/>
      <c r="WOB81" s="1271"/>
      <c r="WOC81" s="1271"/>
      <c r="WOD81" s="1271"/>
      <c r="WOE81" s="1271"/>
      <c r="WOF81" s="1271"/>
      <c r="WOG81" s="1271"/>
      <c r="WOH81" s="1271"/>
      <c r="WOI81" s="1271"/>
      <c r="WOJ81" s="1271"/>
      <c r="WOK81" s="1271"/>
      <c r="WOL81" s="1271"/>
      <c r="WOM81" s="1271"/>
      <c r="WON81" s="1271"/>
      <c r="WOO81" s="1271"/>
      <c r="WOP81" s="1271"/>
      <c r="WOQ81" s="1271"/>
      <c r="WOR81" s="1271"/>
      <c r="WOS81" s="1271"/>
      <c r="WOT81" s="1271"/>
      <c r="WOU81" s="1271"/>
      <c r="WOV81" s="1271"/>
      <c r="WOW81" s="1271"/>
      <c r="WOX81" s="1271"/>
      <c r="WOY81" s="1271"/>
      <c r="WOZ81" s="1271"/>
      <c r="WPA81" s="1271"/>
      <c r="WPB81" s="1271"/>
      <c r="WPC81" s="1271"/>
      <c r="WPD81" s="1271"/>
      <c r="WPE81" s="1271"/>
      <c r="WPF81" s="1271"/>
      <c r="WPG81" s="1271"/>
      <c r="WPH81" s="1271"/>
      <c r="WPI81" s="1271"/>
      <c r="WPJ81" s="1271"/>
      <c r="WPK81" s="1271"/>
      <c r="WPL81" s="1271"/>
      <c r="WPM81" s="1271"/>
      <c r="WPN81" s="1271"/>
      <c r="WPO81" s="1271"/>
      <c r="WPP81" s="1271"/>
      <c r="WPQ81" s="1271"/>
      <c r="WPR81" s="1271"/>
      <c r="WPS81" s="1271"/>
      <c r="WPT81" s="1271"/>
      <c r="WPU81" s="1271"/>
      <c r="WPV81" s="1271"/>
      <c r="WPW81" s="1271"/>
      <c r="WPX81" s="1271"/>
      <c r="WPY81" s="1271"/>
      <c r="WPZ81" s="1271"/>
      <c r="WQA81" s="1271"/>
      <c r="WQB81" s="1271"/>
      <c r="WQC81" s="1271"/>
      <c r="WQD81" s="1271"/>
      <c r="WQE81" s="1271"/>
      <c r="WQF81" s="1271"/>
      <c r="WQG81" s="1271"/>
      <c r="WQH81" s="1271"/>
      <c r="WQI81" s="1271"/>
      <c r="WQJ81" s="1271"/>
      <c r="WQK81" s="1271"/>
      <c r="WQL81" s="1271"/>
      <c r="WQM81" s="1271"/>
      <c r="WQN81" s="1271"/>
      <c r="WQO81" s="1271"/>
      <c r="WQP81" s="1271"/>
      <c r="WQQ81" s="1271"/>
      <c r="WQR81" s="1271"/>
      <c r="WQS81" s="1271"/>
      <c r="WQT81" s="1271"/>
      <c r="WQU81" s="1271"/>
      <c r="WQV81" s="1271"/>
      <c r="WQW81" s="1271"/>
      <c r="WQX81" s="1271"/>
      <c r="WQY81" s="1271"/>
      <c r="WQZ81" s="1271"/>
      <c r="WRA81" s="1271"/>
      <c r="WRB81" s="1271"/>
      <c r="WRC81" s="1271"/>
      <c r="WRD81" s="1271"/>
      <c r="WRE81" s="1271"/>
      <c r="WRF81" s="1271"/>
      <c r="WRG81" s="1271"/>
      <c r="WRH81" s="1271"/>
      <c r="WRI81" s="1271"/>
      <c r="WRJ81" s="1271"/>
      <c r="WRK81" s="1271"/>
      <c r="WRL81" s="1271"/>
      <c r="WRM81" s="1271"/>
      <c r="WRN81" s="1271"/>
      <c r="WRO81" s="1271"/>
      <c r="WRP81" s="1271"/>
      <c r="WRQ81" s="1271"/>
      <c r="WRR81" s="1271"/>
      <c r="WRS81" s="1271"/>
      <c r="WRT81" s="1271"/>
      <c r="WRU81" s="1271"/>
      <c r="WRV81" s="1271"/>
      <c r="WRW81" s="1271"/>
      <c r="WRX81" s="1271"/>
      <c r="WRY81" s="1271"/>
      <c r="WRZ81" s="1271"/>
      <c r="WSA81" s="1271"/>
      <c r="WSB81" s="1271"/>
      <c r="WSC81" s="1271"/>
      <c r="WSD81" s="1271"/>
      <c r="WSE81" s="1271"/>
      <c r="WSF81" s="1271"/>
      <c r="WSG81" s="1271"/>
      <c r="WSH81" s="1271"/>
      <c r="WSI81" s="1271"/>
      <c r="WSJ81" s="1271"/>
      <c r="WSK81" s="1271"/>
      <c r="WSL81" s="1271"/>
      <c r="WSM81" s="1271"/>
      <c r="WSN81" s="1271"/>
      <c r="WSO81" s="1271"/>
      <c r="WSP81" s="1271"/>
      <c r="WSQ81" s="1271"/>
      <c r="WSR81" s="1271"/>
      <c r="WSS81" s="1271"/>
      <c r="WST81" s="1271"/>
      <c r="WSU81" s="1271"/>
      <c r="WSV81" s="1271"/>
      <c r="WSW81" s="1271"/>
      <c r="WSX81" s="1271"/>
      <c r="WSY81" s="1271"/>
      <c r="WSZ81" s="1271"/>
      <c r="WTA81" s="1271"/>
      <c r="WTB81" s="1271"/>
      <c r="WTC81" s="1271"/>
      <c r="WTD81" s="1271"/>
      <c r="WTE81" s="1271"/>
      <c r="WTF81" s="1271"/>
      <c r="WTG81" s="1271"/>
      <c r="WTH81" s="1271"/>
      <c r="WTI81" s="1271"/>
      <c r="WTJ81" s="1271"/>
      <c r="WTK81" s="1271"/>
      <c r="WTL81" s="1271"/>
      <c r="WTM81" s="1271"/>
      <c r="WTN81" s="1271"/>
      <c r="WTO81" s="1271"/>
      <c r="WTP81" s="1271"/>
      <c r="WTQ81" s="1271"/>
      <c r="WTR81" s="1271"/>
      <c r="WTS81" s="1271"/>
      <c r="WTT81" s="1271"/>
      <c r="WTU81" s="1271"/>
      <c r="WTV81" s="1271"/>
      <c r="WTW81" s="1271"/>
      <c r="WTX81" s="1271"/>
      <c r="WTY81" s="1271"/>
      <c r="WTZ81" s="1271"/>
      <c r="WUA81" s="1271"/>
      <c r="WUB81" s="1271"/>
      <c r="WUC81" s="1271"/>
      <c r="WUD81" s="1271"/>
      <c r="WUE81" s="1271"/>
      <c r="WUF81" s="1271"/>
      <c r="WUG81" s="1271"/>
      <c r="WUH81" s="1271"/>
      <c r="WUI81" s="1271"/>
      <c r="WUJ81" s="1271"/>
      <c r="WUK81" s="1271"/>
      <c r="WUL81" s="1271"/>
      <c r="WUM81" s="1271"/>
      <c r="WUN81" s="1271"/>
      <c r="WUO81" s="1271"/>
      <c r="WUP81" s="1271"/>
      <c r="WUQ81" s="1271"/>
      <c r="WUR81" s="1271"/>
      <c r="WUS81" s="1271"/>
      <c r="WUT81" s="1271"/>
      <c r="WUU81" s="1271"/>
      <c r="WUV81" s="1271"/>
      <c r="WUW81" s="1271"/>
      <c r="WUX81" s="1271"/>
      <c r="WUY81" s="1271"/>
      <c r="WUZ81" s="1271"/>
      <c r="WVA81" s="1271"/>
      <c r="WVB81" s="1271"/>
      <c r="WVC81" s="1271"/>
      <c r="WVD81" s="1271"/>
      <c r="WVE81" s="1271"/>
      <c r="WVF81" s="1271"/>
      <c r="WVG81" s="1271"/>
      <c r="WVH81" s="1271"/>
      <c r="WVI81" s="1271"/>
      <c r="WVJ81" s="1271"/>
      <c r="WVK81" s="1271"/>
      <c r="WVL81" s="1271"/>
      <c r="WVM81" s="1271"/>
      <c r="WVN81" s="1271"/>
      <c r="WVO81" s="1271"/>
      <c r="WVP81" s="1271"/>
      <c r="WVQ81" s="1271"/>
      <c r="WVR81" s="1271"/>
      <c r="WVS81" s="1271"/>
      <c r="WVT81" s="1271"/>
      <c r="WVU81" s="1271"/>
      <c r="WVV81" s="1271"/>
      <c r="WVW81" s="1271"/>
      <c r="WVX81" s="1271"/>
      <c r="WVY81" s="1271"/>
      <c r="WVZ81" s="1271"/>
      <c r="WWA81" s="1271"/>
      <c r="WWB81" s="1271"/>
      <c r="WWC81" s="1271"/>
      <c r="WWD81" s="1271"/>
      <c r="WWE81" s="1271"/>
      <c r="WWF81" s="1271"/>
      <c r="WWG81" s="1271"/>
      <c r="WWH81" s="1271"/>
      <c r="WWI81" s="1271"/>
      <c r="WWJ81" s="1271"/>
      <c r="WWK81" s="1271"/>
      <c r="WWL81" s="1271"/>
      <c r="WWM81" s="1271"/>
      <c r="WWN81" s="1271"/>
      <c r="WWO81" s="1271"/>
      <c r="WWP81" s="1271"/>
      <c r="WWQ81" s="1271"/>
      <c r="WWR81" s="1271"/>
      <c r="WWS81" s="1271"/>
      <c r="WWT81" s="1271"/>
      <c r="WWU81" s="1271"/>
      <c r="WWV81" s="1271"/>
      <c r="WWW81" s="1271"/>
      <c r="WWX81" s="1271"/>
      <c r="WWY81" s="1271"/>
      <c r="WWZ81" s="1271"/>
      <c r="WXA81" s="1271"/>
      <c r="WXB81" s="1271"/>
      <c r="WXC81" s="1271"/>
      <c r="WXD81" s="1271"/>
      <c r="WXE81" s="1271"/>
      <c r="WXF81" s="1271"/>
      <c r="WXG81" s="1271"/>
      <c r="WXH81" s="1271"/>
      <c r="WXI81" s="1271"/>
      <c r="WXJ81" s="1271"/>
      <c r="WXK81" s="1271"/>
      <c r="WXL81" s="1271"/>
      <c r="WXM81" s="1271"/>
      <c r="WXN81" s="1271"/>
      <c r="WXO81" s="1271"/>
      <c r="WXP81" s="1271"/>
      <c r="WXQ81" s="1271"/>
      <c r="WXR81" s="1271"/>
      <c r="WXS81" s="1271"/>
      <c r="WXT81" s="1271"/>
      <c r="WXU81" s="1271"/>
      <c r="WXV81" s="1271"/>
      <c r="WXW81" s="1271"/>
      <c r="WXX81" s="1271"/>
      <c r="WXY81" s="1271"/>
      <c r="WXZ81" s="1271"/>
      <c r="WYA81" s="1271"/>
      <c r="WYB81" s="1271"/>
      <c r="WYC81" s="1271"/>
      <c r="WYD81" s="1271"/>
      <c r="WYE81" s="1271"/>
      <c r="WYF81" s="1271"/>
      <c r="WYG81" s="1271"/>
      <c r="WYH81" s="1271"/>
      <c r="WYI81" s="1271"/>
      <c r="WYJ81" s="1271"/>
      <c r="WYK81" s="1271"/>
      <c r="WYL81" s="1271"/>
      <c r="WYM81" s="1271"/>
      <c r="WYN81" s="1271"/>
      <c r="WYO81" s="1271"/>
      <c r="WYP81" s="1271"/>
      <c r="WYQ81" s="1271"/>
      <c r="WYR81" s="1271"/>
      <c r="WYS81" s="1271"/>
      <c r="WYT81" s="1271"/>
      <c r="WYU81" s="1271"/>
      <c r="WYV81" s="1271"/>
      <c r="WYW81" s="1271"/>
      <c r="WYX81" s="1271"/>
      <c r="WYY81" s="1271"/>
      <c r="WYZ81" s="1271"/>
      <c r="WZA81" s="1271"/>
      <c r="WZB81" s="1271"/>
      <c r="WZC81" s="1271"/>
      <c r="WZD81" s="1271"/>
      <c r="WZE81" s="1271"/>
      <c r="WZF81" s="1271"/>
      <c r="WZG81" s="1271"/>
      <c r="WZH81" s="1271"/>
      <c r="WZI81" s="1271"/>
      <c r="WZJ81" s="1271"/>
      <c r="WZK81" s="1271"/>
      <c r="WZL81" s="1271"/>
      <c r="WZM81" s="1271"/>
      <c r="WZN81" s="1271"/>
      <c r="WZO81" s="1271"/>
      <c r="WZP81" s="1271"/>
      <c r="WZQ81" s="1271"/>
      <c r="WZR81" s="1271"/>
      <c r="WZS81" s="1271"/>
      <c r="WZT81" s="1271"/>
      <c r="WZU81" s="1271"/>
      <c r="WZV81" s="1271"/>
      <c r="WZW81" s="1271"/>
      <c r="WZX81" s="1271"/>
      <c r="WZY81" s="1271"/>
      <c r="WZZ81" s="1271"/>
      <c r="XAA81" s="1271"/>
      <c r="XAB81" s="1271"/>
      <c r="XAC81" s="1271"/>
      <c r="XAD81" s="1271"/>
      <c r="XAE81" s="1271"/>
      <c r="XAF81" s="1271"/>
      <c r="XAG81" s="1271"/>
      <c r="XAH81" s="1271"/>
      <c r="XAI81" s="1271"/>
      <c r="XAJ81" s="1271"/>
      <c r="XAK81" s="1271"/>
      <c r="XAL81" s="1271"/>
      <c r="XAM81" s="1271"/>
      <c r="XAN81" s="1271"/>
      <c r="XAO81" s="1271"/>
      <c r="XAP81" s="1271"/>
      <c r="XAQ81" s="1271"/>
      <c r="XAR81" s="1271"/>
      <c r="XAS81" s="1271"/>
      <c r="XAT81" s="1271"/>
      <c r="XAU81" s="1271"/>
      <c r="XAV81" s="1271"/>
      <c r="XAW81" s="1271"/>
      <c r="XAX81" s="1271"/>
      <c r="XAY81" s="1271"/>
      <c r="XAZ81" s="1271"/>
      <c r="XBA81" s="1271"/>
      <c r="XBB81" s="1271"/>
      <c r="XBC81" s="1271"/>
      <c r="XBD81" s="1271"/>
      <c r="XBE81" s="1271"/>
      <c r="XBF81" s="1271"/>
      <c r="XBG81" s="1271"/>
      <c r="XBH81" s="1271"/>
      <c r="XBI81" s="1271"/>
      <c r="XBJ81" s="1271"/>
      <c r="XBK81" s="1271"/>
      <c r="XBL81" s="1271"/>
      <c r="XBM81" s="1271"/>
      <c r="XBN81" s="1271"/>
      <c r="XBO81" s="1271"/>
      <c r="XBP81" s="1271"/>
      <c r="XBQ81" s="1271"/>
      <c r="XBR81" s="1271"/>
      <c r="XBS81" s="1271"/>
      <c r="XBT81" s="1271"/>
      <c r="XBU81" s="1271"/>
      <c r="XBV81" s="1271"/>
      <c r="XBW81" s="1271"/>
      <c r="XBX81" s="1271"/>
      <c r="XBY81" s="1271"/>
      <c r="XBZ81" s="1271"/>
      <c r="XCA81" s="1271"/>
      <c r="XCB81" s="1271"/>
      <c r="XCC81" s="1271"/>
      <c r="XCD81" s="1271"/>
      <c r="XCE81" s="1271"/>
      <c r="XCF81" s="1271"/>
      <c r="XCG81" s="1271"/>
      <c r="XCH81" s="1271"/>
      <c r="XCI81" s="1271"/>
      <c r="XCJ81" s="1271"/>
      <c r="XCK81" s="1271"/>
      <c r="XCL81" s="1271"/>
      <c r="XCM81" s="1271"/>
      <c r="XCN81" s="1271"/>
      <c r="XCO81" s="1271"/>
      <c r="XCP81" s="1271"/>
      <c r="XCQ81" s="1271"/>
      <c r="XCR81" s="1271"/>
      <c r="XCS81" s="1271"/>
      <c r="XCT81" s="1271"/>
      <c r="XCU81" s="1271"/>
      <c r="XCV81" s="1271"/>
      <c r="XCW81" s="1271"/>
      <c r="XCX81" s="1271"/>
      <c r="XCY81" s="1271"/>
      <c r="XCZ81" s="1271"/>
      <c r="XDA81" s="1271"/>
      <c r="XDB81" s="1271"/>
      <c r="XDC81" s="1271"/>
      <c r="XDD81" s="1271"/>
      <c r="XDE81" s="1271"/>
      <c r="XDF81" s="1271"/>
      <c r="XDG81" s="1271"/>
      <c r="XDH81" s="1271"/>
      <c r="XDI81" s="1271"/>
      <c r="XDJ81" s="1271"/>
      <c r="XDK81" s="1271"/>
      <c r="XDL81" s="1271"/>
      <c r="XDM81" s="1271"/>
      <c r="XDN81" s="1271"/>
      <c r="XDO81" s="1271"/>
      <c r="XDP81" s="1271"/>
      <c r="XDQ81" s="1271"/>
      <c r="XDR81" s="1271"/>
      <c r="XDS81" s="1271"/>
      <c r="XDT81" s="1271"/>
      <c r="XDU81" s="1271"/>
      <c r="XDV81" s="1271"/>
      <c r="XDW81" s="1271"/>
      <c r="XDX81" s="1271"/>
      <c r="XDY81" s="1271"/>
      <c r="XDZ81" s="1271"/>
      <c r="XEA81" s="1271"/>
      <c r="XEB81" s="1271"/>
      <c r="XEC81" s="1271"/>
      <c r="XED81" s="1271"/>
      <c r="XEE81" s="1271"/>
      <c r="XEF81" s="1271"/>
      <c r="XEG81" s="1271"/>
      <c r="XEH81" s="1271"/>
      <c r="XEI81" s="1271"/>
      <c r="XEJ81" s="1271"/>
      <c r="XEK81" s="1271"/>
    </row>
    <row r="82" spans="1:16365" ht="45" customHeight="1" thickBot="1" x14ac:dyDescent="0.4">
      <c r="A82" s="1746" t="s">
        <v>1584</v>
      </c>
      <c r="B82" s="1747"/>
      <c r="C82" s="1747"/>
      <c r="D82" s="1747"/>
      <c r="E82" s="1747"/>
      <c r="F82" s="1747"/>
      <c r="G82" s="1747"/>
      <c r="H82" s="1747"/>
      <c r="I82" s="1758"/>
      <c r="J82" s="1747"/>
      <c r="K82" s="869"/>
      <c r="L82" s="869"/>
      <c r="M82" s="869"/>
      <c r="N82" s="869"/>
      <c r="O82" s="869"/>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869"/>
      <c r="BA82" s="869"/>
      <c r="BB82" s="869"/>
      <c r="BC82" s="893"/>
      <c r="BD82" s="893"/>
      <c r="BE82" s="893"/>
      <c r="BF82" s="893"/>
    </row>
    <row r="83" spans="1:16365" ht="22.5" customHeight="1" thickBot="1" x14ac:dyDescent="0.4">
      <c r="A83" s="1170" t="s">
        <v>1585</v>
      </c>
      <c r="B83" s="1170"/>
      <c r="C83" s="1170"/>
      <c r="D83" s="1170"/>
      <c r="E83" s="1170"/>
      <c r="F83" s="1170"/>
      <c r="G83" s="1170"/>
      <c r="H83" s="1211"/>
      <c r="I83" s="1173"/>
      <c r="J83" s="1213">
        <f t="shared" ref="J83" si="0">H83-I83</f>
        <v>0</v>
      </c>
      <c r="K83" s="869"/>
      <c r="L83" s="869"/>
      <c r="M83" s="869"/>
      <c r="N83" s="869"/>
      <c r="O83" s="869"/>
      <c r="P83" s="869"/>
      <c r="Q83" s="869"/>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869"/>
      <c r="BA83" s="869"/>
      <c r="BB83" s="869"/>
      <c r="BC83" s="869"/>
      <c r="BD83" s="869"/>
      <c r="BE83" s="869"/>
      <c r="BF83" s="869"/>
    </row>
    <row r="84" spans="1:16365" ht="48" customHeight="1" x14ac:dyDescent="0.35">
      <c r="A84" s="1272" t="s">
        <v>1586</v>
      </c>
      <c r="B84" s="1273"/>
      <c r="C84" s="1273"/>
      <c r="D84" s="1273"/>
      <c r="E84" s="1273"/>
      <c r="F84" s="1273"/>
      <c r="G84" s="1273"/>
      <c r="H84" s="1273"/>
      <c r="I84" s="1273"/>
      <c r="J84" s="1273"/>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869"/>
      <c r="BA84" s="869"/>
      <c r="BB84" s="869"/>
      <c r="BC84" s="869"/>
      <c r="BD84" s="869"/>
      <c r="BE84" s="869"/>
      <c r="BF84" s="1224">
        <v>2019</v>
      </c>
    </row>
    <row r="85" spans="1:16365" s="1165" customFormat="1" ht="18.75" customHeight="1" thickBot="1" x14ac:dyDescent="0.4">
      <c r="A85" s="1274" t="s">
        <v>1587</v>
      </c>
      <c r="B85" s="1218"/>
      <c r="C85" s="1218"/>
      <c r="D85" s="1218"/>
      <c r="E85" s="1218"/>
      <c r="F85" s="1218"/>
      <c r="G85" s="1218"/>
      <c r="H85" s="1218"/>
      <c r="I85" s="1218"/>
      <c r="J85" s="1218">
        <v>60000</v>
      </c>
      <c r="K85" s="935"/>
      <c r="L85" s="935"/>
      <c r="M85" s="935"/>
      <c r="N85" s="935"/>
      <c r="O85" s="935"/>
      <c r="P85" s="935"/>
      <c r="Q85" s="935"/>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5"/>
      <c r="BA85" s="935"/>
      <c r="BB85" s="935"/>
      <c r="BC85" s="935"/>
      <c r="BD85" s="935"/>
      <c r="BE85" s="935"/>
      <c r="BF85" s="935"/>
    </row>
    <row r="86" spans="1:16365" s="1208" customFormat="1" ht="18" hidden="1" thickBot="1" x14ac:dyDescent="0.4">
      <c r="A86" s="1275" t="s">
        <v>1574</v>
      </c>
      <c r="B86" s="1275"/>
      <c r="C86" s="1275"/>
      <c r="D86" s="1275"/>
      <c r="E86" s="1275"/>
      <c r="F86" s="1275"/>
      <c r="G86" s="1275"/>
      <c r="H86" s="1275">
        <f>SUM(H85:H85)</f>
        <v>0</v>
      </c>
      <c r="I86" s="1275">
        <v>0</v>
      </c>
      <c r="J86" s="1275">
        <f>H86-I86</f>
        <v>0</v>
      </c>
      <c r="K86" s="1223"/>
      <c r="L86" s="1223"/>
      <c r="M86" s="1223"/>
      <c r="N86" s="1223"/>
      <c r="O86" s="1223"/>
      <c r="P86" s="1223"/>
      <c r="Q86" s="1223"/>
      <c r="R86" s="1223"/>
      <c r="S86" s="1223"/>
      <c r="T86" s="1223"/>
      <c r="U86" s="1223"/>
      <c r="V86" s="1223"/>
      <c r="W86" s="1223"/>
      <c r="X86" s="1223"/>
      <c r="Y86" s="1223"/>
      <c r="Z86" s="1223"/>
      <c r="AA86" s="1223"/>
      <c r="AB86" s="1223"/>
      <c r="AC86" s="1223"/>
      <c r="AD86" s="1223"/>
      <c r="AE86" s="1223"/>
      <c r="AF86" s="1223"/>
      <c r="AG86" s="1223"/>
      <c r="AH86" s="1223"/>
      <c r="AI86" s="1223"/>
      <c r="AJ86" s="1223"/>
      <c r="AK86" s="1223"/>
      <c r="AL86" s="1223"/>
      <c r="AM86" s="1223"/>
      <c r="AN86" s="1223"/>
      <c r="AO86" s="1223"/>
      <c r="AP86" s="1223"/>
      <c r="AQ86" s="1223"/>
      <c r="AR86" s="1223"/>
      <c r="AS86" s="1223"/>
      <c r="AT86" s="1223"/>
      <c r="AU86" s="1223"/>
      <c r="AV86" s="1223"/>
      <c r="AW86" s="1223"/>
      <c r="AX86" s="1223"/>
      <c r="AY86" s="1223"/>
      <c r="AZ86" s="1223"/>
      <c r="BA86" s="1223"/>
      <c r="BB86" s="1223"/>
      <c r="BC86" s="1223"/>
      <c r="BD86" s="1223"/>
      <c r="BE86" s="1223"/>
      <c r="BF86" s="1223"/>
    </row>
    <row r="87" spans="1:16365" s="1208" customFormat="1" ht="12.75" hidden="1" customHeight="1" x14ac:dyDescent="0.35">
      <c r="A87" s="1771" t="s">
        <v>1575</v>
      </c>
      <c r="B87" s="1772"/>
      <c r="C87" s="1772"/>
      <c r="D87" s="1772"/>
      <c r="E87" s="1772"/>
      <c r="F87" s="1772"/>
      <c r="G87" s="1772"/>
      <c r="H87" s="1772"/>
      <c r="I87" s="1772"/>
      <c r="J87" s="1772"/>
      <c r="K87" s="1223"/>
      <c r="L87" s="1223"/>
      <c r="M87" s="1223"/>
      <c r="N87" s="1223"/>
      <c r="O87" s="1223"/>
      <c r="P87" s="1223"/>
      <c r="Q87" s="1223"/>
      <c r="R87" s="1223"/>
      <c r="S87" s="1223"/>
      <c r="T87" s="1223"/>
      <c r="U87" s="1223"/>
      <c r="V87" s="1223"/>
      <c r="W87" s="1223"/>
      <c r="X87" s="1223"/>
      <c r="Y87" s="1223"/>
      <c r="Z87" s="1223"/>
      <c r="AA87" s="1223"/>
      <c r="AB87" s="1223"/>
      <c r="AC87" s="1223"/>
      <c r="AD87" s="1223"/>
      <c r="AE87" s="1223"/>
      <c r="AF87" s="1223"/>
      <c r="AG87" s="1223"/>
      <c r="AH87" s="1223"/>
      <c r="AI87" s="1223"/>
      <c r="AJ87" s="1223"/>
      <c r="AK87" s="1223"/>
      <c r="AL87" s="1223"/>
      <c r="AM87" s="1223"/>
      <c r="AN87" s="1223"/>
      <c r="AO87" s="1223"/>
      <c r="AP87" s="1223"/>
      <c r="AQ87" s="1223"/>
      <c r="AR87" s="1223"/>
      <c r="AS87" s="1223"/>
      <c r="AT87" s="1223"/>
      <c r="AU87" s="1223"/>
      <c r="AV87" s="1223"/>
      <c r="AW87" s="1223"/>
      <c r="AX87" s="1223"/>
      <c r="AY87" s="1223"/>
      <c r="AZ87" s="1223"/>
      <c r="BA87" s="1223"/>
      <c r="BB87" s="1223"/>
      <c r="BC87" s="1223"/>
      <c r="BD87" s="1223"/>
      <c r="BE87" s="1223"/>
      <c r="BF87" s="1223"/>
    </row>
    <row r="88" spans="1:16365" s="1208" customFormat="1" ht="12.75" hidden="1" customHeight="1" x14ac:dyDescent="0.35">
      <c r="A88" s="1276" t="s">
        <v>1576</v>
      </c>
      <c r="B88" s="1277"/>
      <c r="C88" s="1278" t="s">
        <v>1467</v>
      </c>
      <c r="D88" s="1279">
        <v>5</v>
      </c>
      <c r="E88" s="1280">
        <f>SUM(B88*D88)</f>
        <v>0</v>
      </c>
      <c r="F88" s="1281" t="s">
        <v>1577</v>
      </c>
      <c r="G88" s="1282">
        <v>1</v>
      </c>
      <c r="H88" s="1280">
        <f>SUM(E88*G88)</f>
        <v>0</v>
      </c>
      <c r="I88" s="1277"/>
      <c r="J88" s="1283">
        <f>H88-I88</f>
        <v>0</v>
      </c>
      <c r="K88" s="1223"/>
      <c r="L88" s="1223"/>
      <c r="M88" s="1223"/>
      <c r="N88" s="1223"/>
      <c r="O88" s="1223"/>
      <c r="P88" s="1223"/>
      <c r="Q88" s="1223"/>
      <c r="R88" s="1223"/>
      <c r="S88" s="1223"/>
      <c r="T88" s="1223"/>
      <c r="U88" s="1223"/>
      <c r="V88" s="1223"/>
      <c r="W88" s="1223"/>
      <c r="X88" s="1223"/>
      <c r="Y88" s="1223"/>
      <c r="Z88" s="1223"/>
      <c r="AA88" s="1223"/>
      <c r="AB88" s="1223"/>
      <c r="AC88" s="1223"/>
      <c r="AD88" s="1223"/>
      <c r="AE88" s="1223"/>
      <c r="AF88" s="1223"/>
      <c r="AG88" s="1223"/>
      <c r="AH88" s="1223"/>
      <c r="AI88" s="1223"/>
      <c r="AJ88" s="1223"/>
      <c r="AK88" s="1223"/>
      <c r="AL88" s="1223"/>
      <c r="AM88" s="1223"/>
      <c r="AN88" s="1223"/>
      <c r="AO88" s="1223"/>
      <c r="AP88" s="1223"/>
      <c r="AQ88" s="1223"/>
      <c r="AR88" s="1223"/>
      <c r="AS88" s="1223"/>
      <c r="AT88" s="1223"/>
      <c r="AU88" s="1223"/>
      <c r="AV88" s="1223"/>
      <c r="AW88" s="1223"/>
      <c r="AX88" s="1223"/>
      <c r="AY88" s="1223"/>
      <c r="AZ88" s="1223"/>
      <c r="BA88" s="1223"/>
      <c r="BB88" s="1223"/>
      <c r="BC88" s="1223"/>
      <c r="BD88" s="1223"/>
      <c r="BE88" s="1223"/>
      <c r="BF88" s="1223"/>
    </row>
    <row r="89" spans="1:16365" s="1208" customFormat="1" ht="12.75" hidden="1" customHeight="1" x14ac:dyDescent="0.35">
      <c r="A89" s="1276" t="s">
        <v>1578</v>
      </c>
      <c r="B89" s="1277"/>
      <c r="C89" s="1278"/>
      <c r="D89" s="1277"/>
      <c r="E89" s="1280">
        <f>SUM(B89*D89)</f>
        <v>0</v>
      </c>
      <c r="F89" s="1281"/>
      <c r="G89" s="1282"/>
      <c r="H89" s="1280">
        <f>SUM(E89*G89)</f>
        <v>0</v>
      </c>
      <c r="I89" s="1277"/>
      <c r="J89" s="1283">
        <f>H89-I89</f>
        <v>0</v>
      </c>
      <c r="K89" s="1223"/>
      <c r="L89" s="1223"/>
      <c r="M89" s="1223"/>
      <c r="N89" s="1223"/>
      <c r="O89" s="1223"/>
      <c r="P89" s="1223"/>
      <c r="Q89" s="1223"/>
      <c r="R89" s="1223"/>
      <c r="S89" s="1223"/>
      <c r="T89" s="1223"/>
      <c r="U89" s="1223"/>
      <c r="V89" s="1223"/>
      <c r="W89" s="1223"/>
      <c r="X89" s="1223"/>
      <c r="Y89" s="1223"/>
      <c r="Z89" s="1223"/>
      <c r="AA89" s="1223"/>
      <c r="AB89" s="1223"/>
      <c r="AC89" s="1223"/>
      <c r="AD89" s="1223"/>
      <c r="AE89" s="1223"/>
      <c r="AF89" s="1223"/>
      <c r="AG89" s="1223"/>
      <c r="AH89" s="1223"/>
      <c r="AI89" s="1223"/>
      <c r="AJ89" s="1223"/>
      <c r="AK89" s="1223"/>
      <c r="AL89" s="1223"/>
      <c r="AM89" s="1223"/>
      <c r="AN89" s="1223"/>
      <c r="AO89" s="1223"/>
      <c r="AP89" s="1223"/>
      <c r="AQ89" s="1223"/>
      <c r="AR89" s="1223"/>
      <c r="AS89" s="1223"/>
      <c r="AT89" s="1223"/>
      <c r="AU89" s="1223"/>
      <c r="AV89" s="1223"/>
      <c r="AW89" s="1223"/>
      <c r="AX89" s="1223"/>
      <c r="AY89" s="1223"/>
      <c r="AZ89" s="1223"/>
      <c r="BA89" s="1223"/>
      <c r="BB89" s="1223"/>
      <c r="BC89" s="1223"/>
      <c r="BD89" s="1223"/>
      <c r="BE89" s="1223"/>
      <c r="BF89" s="1223"/>
    </row>
    <row r="90" spans="1:16365" s="1208" customFormat="1" ht="12.75" hidden="1" customHeight="1" x14ac:dyDescent="0.35">
      <c r="A90" s="1276" t="s">
        <v>1588</v>
      </c>
      <c r="B90" s="1277"/>
      <c r="C90" s="1278"/>
      <c r="D90" s="1277"/>
      <c r="E90" s="1280">
        <f>SUM(B90*D90)</f>
        <v>0</v>
      </c>
      <c r="F90" s="1281"/>
      <c r="G90" s="1282"/>
      <c r="H90" s="1280">
        <f>SUM(E90*G90)</f>
        <v>0</v>
      </c>
      <c r="I90" s="1284"/>
      <c r="J90" s="1283">
        <f>H90-I90</f>
        <v>0</v>
      </c>
      <c r="K90" s="1223"/>
      <c r="L90" s="1223"/>
      <c r="M90" s="1223"/>
      <c r="N90" s="1223"/>
      <c r="O90" s="1223"/>
      <c r="P90" s="1223"/>
      <c r="Q90" s="1223"/>
      <c r="R90" s="1223"/>
      <c r="S90" s="1223"/>
      <c r="T90" s="1223"/>
      <c r="U90" s="1223"/>
      <c r="V90" s="1223"/>
      <c r="W90" s="1223"/>
      <c r="X90" s="1223"/>
      <c r="Y90" s="1223"/>
      <c r="Z90" s="1223"/>
      <c r="AA90" s="1223"/>
      <c r="AB90" s="1223"/>
      <c r="AC90" s="1223"/>
      <c r="AD90" s="1223"/>
      <c r="AE90" s="1223"/>
      <c r="AF90" s="1223"/>
      <c r="AG90" s="1223"/>
      <c r="AH90" s="1223"/>
      <c r="AI90" s="1223"/>
      <c r="AJ90" s="1223"/>
      <c r="AK90" s="1223"/>
      <c r="AL90" s="1223"/>
      <c r="AM90" s="1223"/>
      <c r="AN90" s="1223"/>
      <c r="AO90" s="1223"/>
      <c r="AP90" s="1223"/>
      <c r="AQ90" s="1223"/>
      <c r="AR90" s="1223"/>
      <c r="AS90" s="1223"/>
      <c r="AT90" s="1223"/>
      <c r="AU90" s="1223"/>
      <c r="AV90" s="1223"/>
      <c r="AW90" s="1223"/>
      <c r="AX90" s="1223"/>
      <c r="AY90" s="1223"/>
      <c r="AZ90" s="1223"/>
      <c r="BA90" s="1223"/>
      <c r="BB90" s="1223"/>
      <c r="BC90" s="1223"/>
      <c r="BD90" s="1223"/>
      <c r="BE90" s="1223"/>
      <c r="BF90" s="1223"/>
    </row>
    <row r="91" spans="1:16365" ht="25.5" customHeight="1" thickBot="1" x14ac:dyDescent="0.4">
      <c r="A91" s="1170" t="s">
        <v>1589</v>
      </c>
      <c r="B91" s="1285"/>
      <c r="C91" s="1285"/>
      <c r="D91" s="1285"/>
      <c r="E91" s="1285"/>
      <c r="F91" s="1285"/>
      <c r="G91" s="1285"/>
      <c r="H91" s="1211"/>
      <c r="I91" s="1286"/>
      <c r="J91" s="1213">
        <f>SUM(J85:J85)</f>
        <v>60000</v>
      </c>
      <c r="K91" s="869"/>
      <c r="L91" s="869"/>
      <c r="M91" s="869"/>
      <c r="N91" s="869"/>
      <c r="O91" s="869"/>
      <c r="P91" s="869"/>
      <c r="Q91" s="869"/>
      <c r="R91" s="869"/>
      <c r="S91" s="869"/>
      <c r="T91" s="869"/>
      <c r="U91" s="869"/>
      <c r="V91" s="869"/>
      <c r="W91" s="869"/>
      <c r="X91" s="869"/>
      <c r="Y91" s="869"/>
      <c r="Z91" s="869"/>
      <c r="AA91" s="869"/>
      <c r="AB91" s="869"/>
      <c r="AC91" s="869"/>
      <c r="AD91" s="869"/>
      <c r="AE91" s="869"/>
      <c r="AF91" s="869"/>
      <c r="AG91" s="869"/>
      <c r="AH91" s="869"/>
      <c r="AI91" s="869"/>
      <c r="AJ91" s="869"/>
      <c r="AK91" s="869"/>
      <c r="AL91" s="869"/>
      <c r="AM91" s="869"/>
      <c r="AN91" s="869"/>
      <c r="AO91" s="869"/>
      <c r="AP91" s="869"/>
      <c r="AQ91" s="869"/>
      <c r="AR91" s="869"/>
      <c r="AS91" s="869"/>
      <c r="AT91" s="869"/>
      <c r="AU91" s="869"/>
      <c r="AV91" s="869"/>
      <c r="AW91" s="869"/>
      <c r="AX91" s="869"/>
      <c r="AY91" s="869"/>
      <c r="AZ91" s="869"/>
      <c r="BA91" s="869"/>
      <c r="BB91" s="869"/>
      <c r="BC91" s="869"/>
      <c r="BD91" s="869"/>
      <c r="BE91" s="869"/>
      <c r="BF91" s="869"/>
    </row>
    <row r="92" spans="1:16365" s="1165" customFormat="1" ht="27" customHeight="1" thickBot="1" x14ac:dyDescent="0.4">
      <c r="A92" s="1287" t="s">
        <v>1590</v>
      </c>
      <c r="B92" s="1288"/>
      <c r="C92" s="1287"/>
      <c r="D92" s="1289"/>
      <c r="E92" s="1287"/>
      <c r="F92" s="1287"/>
      <c r="G92" s="1234"/>
      <c r="H92" s="1267">
        <v>0</v>
      </c>
      <c r="I92" s="1268">
        <v>0</v>
      </c>
      <c r="J92" s="1269">
        <f>J83+J91</f>
        <v>60000</v>
      </c>
      <c r="K92" s="935"/>
      <c r="L92" s="935"/>
      <c r="M92" s="935"/>
      <c r="N92" s="935"/>
      <c r="O92" s="935"/>
      <c r="P92" s="935"/>
      <c r="Q92" s="935"/>
      <c r="R92" s="935"/>
      <c r="S92" s="935"/>
      <c r="T92" s="935"/>
      <c r="U92" s="935"/>
      <c r="V92" s="935"/>
      <c r="W92" s="935"/>
      <c r="X92" s="935"/>
      <c r="Y92" s="935"/>
      <c r="Z92" s="935"/>
      <c r="AA92" s="935"/>
      <c r="AB92" s="935"/>
      <c r="AC92" s="935"/>
      <c r="AD92" s="935"/>
      <c r="AE92" s="935"/>
      <c r="AF92" s="935"/>
      <c r="AG92" s="935"/>
      <c r="AH92" s="935"/>
      <c r="AI92" s="935"/>
      <c r="AJ92" s="935"/>
      <c r="AK92" s="935"/>
      <c r="AL92" s="935"/>
      <c r="AM92" s="935"/>
      <c r="AN92" s="935"/>
      <c r="AO92" s="935"/>
      <c r="AP92" s="935"/>
      <c r="AQ92" s="935"/>
      <c r="AR92" s="935"/>
      <c r="AS92" s="935"/>
      <c r="AT92" s="935"/>
      <c r="AU92" s="935"/>
      <c r="AV92" s="935"/>
      <c r="AW92" s="935"/>
      <c r="AX92" s="935"/>
      <c r="AY92" s="935"/>
      <c r="AZ92" s="935"/>
      <c r="BA92" s="935"/>
      <c r="BB92" s="935"/>
      <c r="BC92" s="935"/>
      <c r="BD92" s="935"/>
      <c r="BE92" s="935"/>
      <c r="BF92" s="935"/>
    </row>
    <row r="93" spans="1:16365" s="1192" customFormat="1" ht="46.5" customHeight="1" thickBot="1" x14ac:dyDescent="0.4">
      <c r="A93" s="1773" t="s">
        <v>1591</v>
      </c>
      <c r="B93" s="1769"/>
      <c r="C93" s="1769"/>
      <c r="D93" s="1769"/>
      <c r="E93" s="1769"/>
      <c r="F93" s="1769"/>
      <c r="G93" s="1769"/>
      <c r="H93" s="1769"/>
      <c r="I93" s="1769"/>
      <c r="J93" s="1774"/>
      <c r="K93" s="1022"/>
      <c r="L93" s="1022"/>
      <c r="M93" s="1022"/>
      <c r="N93" s="1022"/>
      <c r="O93" s="1022"/>
      <c r="P93" s="1022"/>
      <c r="Q93" s="1022"/>
      <c r="R93" s="1022"/>
      <c r="S93" s="1022"/>
      <c r="T93" s="1022"/>
      <c r="U93" s="1022"/>
      <c r="V93" s="1022"/>
      <c r="W93" s="1022"/>
      <c r="X93" s="1022"/>
      <c r="Y93" s="1022"/>
      <c r="Z93" s="1022"/>
      <c r="AA93" s="1022"/>
      <c r="AB93" s="1022"/>
      <c r="AC93" s="1022"/>
      <c r="AD93" s="1022"/>
      <c r="AE93" s="1022"/>
      <c r="AF93" s="1022"/>
      <c r="AG93" s="1022"/>
      <c r="AH93" s="1022"/>
      <c r="AI93" s="1022"/>
      <c r="AJ93" s="1022"/>
      <c r="AK93" s="1022"/>
      <c r="AL93" s="1022"/>
      <c r="AM93" s="1022"/>
      <c r="AN93" s="1022"/>
      <c r="AO93" s="1022"/>
      <c r="AP93" s="1022"/>
      <c r="AQ93" s="1022"/>
      <c r="AR93" s="1022"/>
      <c r="AS93" s="1022"/>
      <c r="AT93" s="1022"/>
      <c r="AU93" s="1022"/>
      <c r="AV93" s="1022"/>
      <c r="AW93" s="1022"/>
      <c r="AX93" s="1022"/>
      <c r="AY93" s="1022"/>
      <c r="AZ93" s="1022"/>
      <c r="BA93" s="1022"/>
      <c r="BB93" s="1022"/>
      <c r="BC93" s="1022"/>
      <c r="BD93" s="1022"/>
      <c r="BE93" s="1022"/>
      <c r="BF93" s="1022"/>
    </row>
    <row r="94" spans="1:16365" s="1214" customFormat="1" ht="44.25" customHeight="1" x14ac:dyDescent="0.35">
      <c r="A94" s="1746" t="s">
        <v>1592</v>
      </c>
      <c r="B94" s="1747"/>
      <c r="C94" s="1747"/>
      <c r="D94" s="1747"/>
      <c r="E94" s="1747"/>
      <c r="F94" s="1747"/>
      <c r="G94" s="1747"/>
      <c r="H94" s="1747"/>
      <c r="I94" s="1747"/>
      <c r="J94" s="1747"/>
      <c r="K94" s="1219"/>
      <c r="L94" s="1219"/>
      <c r="M94" s="1219"/>
      <c r="N94" s="1219"/>
      <c r="O94" s="1219"/>
      <c r="P94" s="1219"/>
      <c r="Q94" s="1219"/>
      <c r="R94" s="1219"/>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row>
    <row r="95" spans="1:16365" s="1293" customFormat="1" ht="15" customHeight="1" x14ac:dyDescent="0.35">
      <c r="A95" s="1290" t="s">
        <v>1148</v>
      </c>
      <c r="B95" s="1218"/>
      <c r="C95" s="1218"/>
      <c r="D95" s="1218"/>
      <c r="E95" s="1218"/>
      <c r="F95" s="1218"/>
      <c r="G95" s="1218"/>
      <c r="H95" s="1218"/>
      <c r="I95" s="1218"/>
      <c r="J95" s="1218"/>
      <c r="K95" s="1291"/>
      <c r="L95" s="1291"/>
      <c r="M95" s="1291"/>
      <c r="N95" s="1291"/>
      <c r="O95" s="1292"/>
      <c r="P95" s="1292"/>
      <c r="Q95" s="1292"/>
      <c r="R95" s="1292"/>
      <c r="S95" s="1292"/>
      <c r="T95" s="1292"/>
      <c r="U95" s="1292"/>
      <c r="V95" s="1292"/>
      <c r="W95" s="1292"/>
      <c r="X95" s="1292"/>
      <c r="Y95" s="1292"/>
      <c r="Z95" s="1292"/>
      <c r="AA95" s="1292"/>
      <c r="AB95" s="1292"/>
      <c r="AC95" s="1292"/>
      <c r="AD95" s="1292"/>
      <c r="AE95" s="1292"/>
      <c r="AF95" s="1292"/>
      <c r="AG95" s="1292"/>
      <c r="AH95" s="1292"/>
      <c r="AI95" s="1292"/>
      <c r="AJ95" s="1292"/>
      <c r="AK95" s="1292"/>
      <c r="AL95" s="1292"/>
      <c r="AM95" s="1292"/>
      <c r="AN95" s="1292"/>
      <c r="AO95" s="1292"/>
      <c r="AP95" s="1292"/>
      <c r="AQ95" s="1292"/>
      <c r="AR95" s="1292"/>
      <c r="AS95" s="1292"/>
      <c r="AT95" s="1292"/>
      <c r="AU95" s="1292"/>
      <c r="AV95" s="1292"/>
      <c r="AW95" s="1292"/>
      <c r="AX95" s="1292"/>
      <c r="AY95" s="1292"/>
      <c r="AZ95" s="1292"/>
      <c r="BA95" s="1292"/>
      <c r="BB95" s="1292"/>
      <c r="BC95" s="1292"/>
      <c r="BD95" s="1292"/>
      <c r="BE95" s="1292"/>
      <c r="BF95" s="1292"/>
    </row>
    <row r="96" spans="1:16365" s="1293" customFormat="1" ht="15" customHeight="1" x14ac:dyDescent="0.35">
      <c r="A96" s="1290" t="s">
        <v>1149</v>
      </c>
      <c r="B96" s="1222"/>
      <c r="C96" s="1222"/>
      <c r="D96" s="1222"/>
      <c r="E96" s="1222"/>
      <c r="F96" s="1222"/>
      <c r="G96" s="1222"/>
      <c r="H96" s="1222"/>
      <c r="I96" s="1222"/>
      <c r="J96" s="1222"/>
      <c r="K96" s="1292"/>
      <c r="L96" s="1292"/>
      <c r="M96" s="1292"/>
      <c r="N96" s="1292"/>
      <c r="O96" s="1291"/>
      <c r="P96" s="1291"/>
      <c r="Q96" s="1291"/>
      <c r="R96" s="1291"/>
      <c r="S96" s="1292"/>
      <c r="T96" s="1292"/>
      <c r="U96" s="1292"/>
      <c r="V96" s="1292"/>
      <c r="W96" s="1292"/>
      <c r="X96" s="1292"/>
      <c r="Y96" s="1292"/>
      <c r="Z96" s="1292"/>
      <c r="AA96" s="1292"/>
      <c r="AB96" s="1292"/>
      <c r="AC96" s="1292"/>
      <c r="AD96" s="1292"/>
      <c r="AE96" s="1292"/>
      <c r="AF96" s="1292"/>
      <c r="AG96" s="1292"/>
      <c r="AH96" s="1292"/>
      <c r="AI96" s="1292"/>
      <c r="AJ96" s="1292"/>
      <c r="AK96" s="1292"/>
      <c r="AL96" s="1292"/>
      <c r="AM96" s="1292"/>
      <c r="AN96" s="1292"/>
      <c r="AO96" s="1292"/>
      <c r="AP96" s="1292"/>
      <c r="AQ96" s="1292"/>
      <c r="AR96" s="1292"/>
      <c r="AS96" s="1292"/>
      <c r="AT96" s="1292"/>
      <c r="AU96" s="1292"/>
      <c r="AV96" s="1292"/>
      <c r="AW96" s="1292"/>
      <c r="AX96" s="1292"/>
      <c r="AY96" s="1292"/>
      <c r="AZ96" s="1292"/>
      <c r="BA96" s="1292"/>
      <c r="BB96" s="1292"/>
      <c r="BC96" s="1292"/>
      <c r="BD96" s="1292"/>
      <c r="BE96" s="1292"/>
      <c r="BF96" s="1292"/>
    </row>
    <row r="97" spans="1:58" s="1293" customFormat="1" ht="15" customHeight="1" x14ac:dyDescent="0.35">
      <c r="A97" s="1290" t="s">
        <v>1593</v>
      </c>
      <c r="B97" s="1222"/>
      <c r="C97" s="1222"/>
      <c r="D97" s="1222"/>
      <c r="E97" s="1222"/>
      <c r="F97" s="1222"/>
      <c r="G97" s="1222"/>
      <c r="H97" s="1222"/>
      <c r="I97" s="1222"/>
      <c r="J97" s="1222"/>
      <c r="K97" s="1292"/>
      <c r="L97" s="1292"/>
      <c r="M97" s="1292"/>
      <c r="N97" s="1292"/>
      <c r="O97" s="1292"/>
      <c r="P97" s="1292"/>
      <c r="Q97" s="1292"/>
      <c r="R97" s="1292"/>
      <c r="S97" s="1291"/>
      <c r="T97" s="1291"/>
      <c r="U97" s="1291"/>
      <c r="V97" s="1291"/>
      <c r="W97" s="1292"/>
      <c r="X97" s="1292"/>
      <c r="Y97" s="1292"/>
      <c r="Z97" s="1292"/>
      <c r="AA97" s="1292"/>
      <c r="AB97" s="1292"/>
      <c r="AC97" s="1292"/>
      <c r="AD97" s="1292"/>
      <c r="AE97" s="1292"/>
      <c r="AF97" s="1292"/>
      <c r="AG97" s="1292"/>
      <c r="AH97" s="1292"/>
      <c r="AI97" s="1292"/>
      <c r="AJ97" s="1292"/>
      <c r="AK97" s="1292"/>
      <c r="AL97" s="1292"/>
      <c r="AM97" s="1292"/>
      <c r="AN97" s="1292"/>
      <c r="AO97" s="1292"/>
      <c r="AP97" s="1292"/>
      <c r="AQ97" s="1292"/>
      <c r="AR97" s="1292"/>
      <c r="AS97" s="1292"/>
      <c r="AT97" s="1292"/>
      <c r="AU97" s="1292"/>
      <c r="AV97" s="1292"/>
      <c r="AW97" s="1292"/>
      <c r="AX97" s="1292"/>
      <c r="AY97" s="1292"/>
      <c r="AZ97" s="1292"/>
      <c r="BA97" s="1292"/>
      <c r="BB97" s="1292"/>
      <c r="BC97" s="1292"/>
      <c r="BD97" s="1292"/>
      <c r="BE97" s="1292"/>
      <c r="BF97" s="1292"/>
    </row>
    <row r="98" spans="1:58" s="1293" customFormat="1" ht="15" customHeight="1" x14ac:dyDescent="0.35">
      <c r="A98" s="1290" t="s">
        <v>1151</v>
      </c>
      <c r="B98" s="1222"/>
      <c r="C98" s="1222"/>
      <c r="D98" s="1222"/>
      <c r="E98" s="1222"/>
      <c r="F98" s="1222"/>
      <c r="G98" s="1222"/>
      <c r="H98" s="1222"/>
      <c r="I98" s="1222"/>
      <c r="J98" s="1222"/>
      <c r="K98" s="1292"/>
      <c r="L98" s="1292"/>
      <c r="M98" s="1292"/>
      <c r="N98" s="1292"/>
      <c r="O98" s="1292"/>
      <c r="P98" s="1292"/>
      <c r="Q98" s="1292"/>
      <c r="R98" s="1292"/>
      <c r="S98" s="1292"/>
      <c r="T98" s="1292"/>
      <c r="U98" s="1292"/>
      <c r="V98" s="1292"/>
      <c r="W98" s="1291"/>
      <c r="X98" s="1292"/>
      <c r="Y98" s="1292"/>
      <c r="Z98" s="1292"/>
      <c r="AA98" s="1292"/>
      <c r="AB98" s="1292"/>
      <c r="AC98" s="1292"/>
      <c r="AD98" s="1292"/>
      <c r="AE98" s="1292"/>
      <c r="AF98" s="1292"/>
      <c r="AG98" s="1292"/>
      <c r="AH98" s="1292"/>
      <c r="AI98" s="1292"/>
      <c r="AJ98" s="1292"/>
      <c r="AK98" s="1292"/>
      <c r="AL98" s="1292"/>
      <c r="AM98" s="1292"/>
      <c r="AN98" s="1292"/>
      <c r="AO98" s="1292"/>
      <c r="AP98" s="1292"/>
      <c r="AQ98" s="1292"/>
      <c r="AR98" s="1292"/>
      <c r="AS98" s="1292"/>
      <c r="AT98" s="1292"/>
      <c r="AU98" s="1292"/>
      <c r="AV98" s="1292"/>
      <c r="AW98" s="1292"/>
      <c r="AX98" s="1292"/>
      <c r="AY98" s="1292"/>
      <c r="AZ98" s="1292"/>
      <c r="BA98" s="1292"/>
      <c r="BB98" s="1292"/>
      <c r="BC98" s="1292"/>
      <c r="BD98" s="1292"/>
      <c r="BE98" s="1292"/>
      <c r="BF98" s="1292"/>
    </row>
    <row r="99" spans="1:58" s="1293" customFormat="1" ht="15" customHeight="1" x14ac:dyDescent="0.35">
      <c r="A99" s="1290" t="s">
        <v>1152</v>
      </c>
      <c r="B99" s="1222"/>
      <c r="C99" s="1222"/>
      <c r="D99" s="1222"/>
      <c r="E99" s="1222"/>
      <c r="F99" s="1222"/>
      <c r="G99" s="1222"/>
      <c r="H99" s="1222"/>
      <c r="I99" s="1222"/>
      <c r="J99" s="1222"/>
      <c r="K99" s="1292"/>
      <c r="L99" s="1292"/>
      <c r="M99" s="1292"/>
      <c r="N99" s="1292"/>
      <c r="O99" s="1292"/>
      <c r="P99" s="1292"/>
      <c r="Q99" s="1292"/>
      <c r="R99" s="1292"/>
      <c r="S99" s="1292"/>
      <c r="T99" s="1292"/>
      <c r="U99" s="1292"/>
      <c r="V99" s="1292"/>
      <c r="W99" s="1292"/>
      <c r="X99" s="1291"/>
      <c r="Y99" s="1292"/>
      <c r="Z99" s="1292"/>
      <c r="AA99" s="1292"/>
      <c r="AB99" s="1292"/>
      <c r="AC99" s="1292"/>
      <c r="AD99" s="1292"/>
      <c r="AE99" s="1292"/>
      <c r="AF99" s="1292"/>
      <c r="AG99" s="1292"/>
      <c r="AH99" s="1292"/>
      <c r="AI99" s="1292"/>
      <c r="AJ99" s="1292"/>
      <c r="AK99" s="1292"/>
      <c r="AL99" s="1292"/>
      <c r="AM99" s="1292"/>
      <c r="AN99" s="1292"/>
      <c r="AO99" s="1292"/>
      <c r="AP99" s="1292"/>
      <c r="AQ99" s="1292"/>
      <c r="AR99" s="1292"/>
      <c r="AS99" s="1292"/>
      <c r="AT99" s="1292"/>
      <c r="AU99" s="1292"/>
      <c r="AV99" s="1292"/>
      <c r="AW99" s="1292"/>
      <c r="AX99" s="1292"/>
      <c r="AY99" s="1292"/>
      <c r="AZ99" s="1292"/>
      <c r="BA99" s="1292"/>
      <c r="BB99" s="1292"/>
      <c r="BC99" s="1292"/>
      <c r="BD99" s="1292"/>
      <c r="BE99" s="1292"/>
      <c r="BF99" s="1292"/>
    </row>
    <row r="100" spans="1:58" s="1293" customFormat="1" ht="15" customHeight="1" x14ac:dyDescent="0.35">
      <c r="A100" s="1290" t="s">
        <v>1594</v>
      </c>
      <c r="B100" s="1222"/>
      <c r="C100" s="1222"/>
      <c r="D100" s="1222"/>
      <c r="E100" s="1222"/>
      <c r="F100" s="1222"/>
      <c r="G100" s="1222"/>
      <c r="H100" s="1222"/>
      <c r="I100" s="1222"/>
      <c r="J100" s="1222"/>
      <c r="K100" s="1292"/>
      <c r="L100" s="1292"/>
      <c r="M100" s="1292"/>
      <c r="N100" s="1292"/>
      <c r="O100" s="1292"/>
      <c r="P100" s="1292"/>
      <c r="Q100" s="1292"/>
      <c r="R100" s="1292"/>
      <c r="S100" s="1292"/>
      <c r="T100" s="1292"/>
      <c r="U100" s="1292"/>
      <c r="V100" s="1292"/>
      <c r="W100" s="1292"/>
      <c r="X100" s="1291"/>
      <c r="Y100" s="1291"/>
      <c r="Z100" s="1291"/>
      <c r="AA100" s="1291"/>
      <c r="AB100" s="1291"/>
      <c r="AC100" s="1291"/>
      <c r="AD100" s="1291"/>
      <c r="AE100" s="1291"/>
      <c r="AF100" s="1291"/>
      <c r="AG100" s="1291"/>
      <c r="AH100" s="1291"/>
      <c r="AI100" s="1291"/>
      <c r="AJ100" s="1291"/>
      <c r="AK100" s="1292"/>
      <c r="AL100" s="1292"/>
      <c r="AM100" s="1292"/>
      <c r="AN100" s="1292"/>
      <c r="AO100" s="1292"/>
      <c r="AP100" s="1292"/>
      <c r="AQ100" s="1292"/>
      <c r="AR100" s="1292"/>
      <c r="AS100" s="1292"/>
      <c r="AT100" s="1292"/>
      <c r="AU100" s="1292"/>
      <c r="AV100" s="1292"/>
      <c r="AW100" s="1292"/>
      <c r="AX100" s="1292"/>
      <c r="AY100" s="1292"/>
      <c r="AZ100" s="1292"/>
      <c r="BA100" s="1292"/>
      <c r="BB100" s="1292"/>
      <c r="BC100" s="1292"/>
      <c r="BD100" s="1292"/>
      <c r="BE100" s="1292"/>
      <c r="BF100" s="1292"/>
    </row>
    <row r="101" spans="1:58" s="1293" customFormat="1" ht="15" customHeight="1" x14ac:dyDescent="0.35">
      <c r="A101" s="1290" t="s">
        <v>1298</v>
      </c>
      <c r="B101" s="1222"/>
      <c r="C101" s="1222"/>
      <c r="D101" s="1222"/>
      <c r="E101" s="1222"/>
      <c r="F101" s="1222"/>
      <c r="G101" s="1222"/>
      <c r="H101" s="1222"/>
      <c r="I101" s="1222"/>
      <c r="J101" s="1222"/>
      <c r="K101" s="1292"/>
      <c r="L101" s="1292"/>
      <c r="M101" s="1292"/>
      <c r="N101" s="1292"/>
      <c r="O101" s="1292"/>
      <c r="P101" s="1292"/>
      <c r="Q101" s="1292"/>
      <c r="R101" s="1292"/>
      <c r="S101" s="1292"/>
      <c r="T101" s="1292"/>
      <c r="U101" s="1292"/>
      <c r="V101" s="1292"/>
      <c r="W101" s="1292"/>
      <c r="X101" s="1292"/>
      <c r="Y101" s="1292"/>
      <c r="Z101" s="1292"/>
      <c r="AA101" s="1292"/>
      <c r="AB101" s="1292"/>
      <c r="AC101" s="1292"/>
      <c r="AD101" s="1292"/>
      <c r="AE101" s="1292"/>
      <c r="AF101" s="1292"/>
      <c r="AG101" s="1292"/>
      <c r="AH101" s="1292"/>
      <c r="AI101" s="1292"/>
      <c r="AJ101" s="1292"/>
      <c r="AK101" s="1291"/>
      <c r="AL101" s="1292"/>
      <c r="AM101" s="1292"/>
      <c r="AN101" s="1292"/>
      <c r="AO101" s="1292"/>
      <c r="AP101" s="1292"/>
      <c r="AQ101" s="1292"/>
      <c r="AR101" s="1292"/>
      <c r="AS101" s="1292"/>
      <c r="AT101" s="1292"/>
      <c r="AU101" s="1292"/>
      <c r="AV101" s="1292"/>
      <c r="AW101" s="1292"/>
      <c r="AX101" s="1292"/>
      <c r="AY101" s="1292"/>
      <c r="AZ101" s="1292"/>
      <c r="BA101" s="1292"/>
      <c r="BB101" s="1292"/>
      <c r="BC101" s="1292"/>
      <c r="BD101" s="1292"/>
      <c r="BE101" s="1292"/>
      <c r="BF101" s="1292"/>
    </row>
    <row r="102" spans="1:58" s="1293" customFormat="1" ht="15" customHeight="1" x14ac:dyDescent="0.35">
      <c r="A102" s="1290" t="s">
        <v>1152</v>
      </c>
      <c r="B102" s="1222"/>
      <c r="C102" s="1222"/>
      <c r="D102" s="1222"/>
      <c r="E102" s="1222"/>
      <c r="F102" s="1222"/>
      <c r="G102" s="1222"/>
      <c r="H102" s="1222"/>
      <c r="I102" s="1222"/>
      <c r="J102" s="1222"/>
      <c r="K102" s="1292"/>
      <c r="L102" s="1292"/>
      <c r="M102" s="1292"/>
      <c r="N102" s="1292"/>
      <c r="O102" s="1292"/>
      <c r="P102" s="1292"/>
      <c r="Q102" s="1292"/>
      <c r="R102" s="1292"/>
      <c r="S102" s="1292"/>
      <c r="T102" s="1292"/>
      <c r="U102" s="1292"/>
      <c r="V102" s="1292"/>
      <c r="W102" s="1292"/>
      <c r="X102" s="1292"/>
      <c r="Y102" s="1292"/>
      <c r="Z102" s="1292"/>
      <c r="AA102" s="1292"/>
      <c r="AB102" s="1292"/>
      <c r="AC102" s="1292"/>
      <c r="AD102" s="1292"/>
      <c r="AE102" s="1292"/>
      <c r="AF102" s="1292"/>
      <c r="AG102" s="1292"/>
      <c r="AH102" s="1292"/>
      <c r="AI102" s="1292"/>
      <c r="AJ102" s="1292"/>
      <c r="AK102" s="1292"/>
      <c r="AL102" s="1291"/>
      <c r="AM102" s="1292"/>
      <c r="AN102" s="1292"/>
      <c r="AO102" s="1292"/>
      <c r="AP102" s="1292"/>
      <c r="AQ102" s="1292"/>
      <c r="AR102" s="1292"/>
      <c r="AS102" s="1292"/>
      <c r="AT102" s="1292"/>
      <c r="AU102" s="1292"/>
      <c r="AV102" s="1292"/>
      <c r="AW102" s="1292"/>
      <c r="AX102" s="1292"/>
      <c r="AY102" s="1292"/>
      <c r="AZ102" s="1292"/>
      <c r="BA102" s="1292"/>
      <c r="BB102" s="1292"/>
      <c r="BC102" s="1292"/>
      <c r="BD102" s="1292"/>
      <c r="BE102" s="1292"/>
      <c r="BF102" s="1292"/>
    </row>
    <row r="103" spans="1:58" s="1293" customFormat="1" ht="15" customHeight="1" x14ac:dyDescent="0.35">
      <c r="A103" s="1290" t="s">
        <v>1595</v>
      </c>
      <c r="B103" s="1222"/>
      <c r="C103" s="1222"/>
      <c r="D103" s="1222"/>
      <c r="E103" s="1222"/>
      <c r="F103" s="1222"/>
      <c r="G103" s="1222"/>
      <c r="H103" s="1222"/>
      <c r="I103" s="1222"/>
      <c r="J103" s="1222"/>
      <c r="K103" s="1292"/>
      <c r="L103" s="1292"/>
      <c r="M103" s="1292"/>
      <c r="N103" s="1292"/>
      <c r="O103" s="1292"/>
      <c r="P103" s="1292"/>
      <c r="Q103" s="1292"/>
      <c r="R103" s="1292"/>
      <c r="S103" s="1292"/>
      <c r="T103" s="1292"/>
      <c r="U103" s="1292"/>
      <c r="V103" s="1292"/>
      <c r="W103" s="1292"/>
      <c r="X103" s="1292"/>
      <c r="Y103" s="1292"/>
      <c r="Z103" s="1292"/>
      <c r="AA103" s="1292"/>
      <c r="AB103" s="1292"/>
      <c r="AC103" s="1292"/>
      <c r="AD103" s="1292"/>
      <c r="AE103" s="1292"/>
      <c r="AF103" s="1292"/>
      <c r="AG103" s="1292"/>
      <c r="AH103" s="1292"/>
      <c r="AI103" s="1292"/>
      <c r="AJ103" s="1292"/>
      <c r="AK103" s="1292"/>
      <c r="AL103" s="1291"/>
      <c r="AM103" s="1291"/>
      <c r="AN103" s="1291"/>
      <c r="AO103" s="1291"/>
      <c r="AP103" s="1292"/>
      <c r="AQ103" s="1292"/>
      <c r="AR103" s="1292"/>
      <c r="AS103" s="1292"/>
      <c r="AT103" s="1292"/>
      <c r="AU103" s="1292"/>
      <c r="AV103" s="1292"/>
      <c r="AW103" s="1292"/>
      <c r="AX103" s="1292"/>
      <c r="AY103" s="1292"/>
      <c r="AZ103" s="1292"/>
      <c r="BA103" s="1292"/>
      <c r="BB103" s="1292"/>
      <c r="BC103" s="1292"/>
      <c r="BD103" s="1292"/>
      <c r="BE103" s="1292"/>
      <c r="BF103" s="1292"/>
    </row>
    <row r="104" spans="1:58" s="1293" customFormat="1" ht="15" customHeight="1" x14ac:dyDescent="0.35">
      <c r="A104" s="1290" t="s">
        <v>1596</v>
      </c>
      <c r="B104" s="1222"/>
      <c r="C104" s="1222"/>
      <c r="D104" s="1222"/>
      <c r="E104" s="1222"/>
      <c r="F104" s="1222"/>
      <c r="G104" s="1222"/>
      <c r="H104" s="1222"/>
      <c r="I104" s="1222"/>
      <c r="J104" s="1222"/>
      <c r="K104" s="1292"/>
      <c r="L104" s="1292"/>
      <c r="M104" s="1292"/>
      <c r="N104" s="1292"/>
      <c r="O104" s="1292"/>
      <c r="P104" s="1292"/>
      <c r="Q104" s="1292"/>
      <c r="R104" s="1292"/>
      <c r="S104" s="1292"/>
      <c r="T104" s="1292"/>
      <c r="U104" s="1292"/>
      <c r="V104" s="1292"/>
      <c r="W104" s="1292"/>
      <c r="X104" s="1292"/>
      <c r="Y104" s="1292"/>
      <c r="Z104" s="1292"/>
      <c r="AA104" s="1292"/>
      <c r="AB104" s="1292"/>
      <c r="AC104" s="1292"/>
      <c r="AD104" s="1292"/>
      <c r="AE104" s="1292"/>
      <c r="AF104" s="1292"/>
      <c r="AG104" s="1292"/>
      <c r="AH104" s="1292"/>
      <c r="AI104" s="1292"/>
      <c r="AJ104" s="1292"/>
      <c r="AK104" s="1292"/>
      <c r="AL104" s="1292"/>
      <c r="AM104" s="1292"/>
      <c r="AN104" s="1292"/>
      <c r="AO104" s="1292"/>
      <c r="AP104" s="1291"/>
      <c r="AQ104" s="1292"/>
      <c r="AR104" s="1292"/>
      <c r="AS104" s="1292"/>
      <c r="AT104" s="1292"/>
      <c r="AU104" s="1292"/>
      <c r="AV104" s="1292"/>
      <c r="AW104" s="1292"/>
      <c r="AX104" s="1292"/>
      <c r="AY104" s="1292"/>
      <c r="AZ104" s="1292"/>
      <c r="BA104" s="1292"/>
      <c r="BB104" s="1292"/>
      <c r="BC104" s="1292"/>
      <c r="BD104" s="1292"/>
      <c r="BE104" s="1292"/>
      <c r="BF104" s="1292"/>
    </row>
    <row r="105" spans="1:58" s="1293" customFormat="1" ht="15" customHeight="1" x14ac:dyDescent="0.35">
      <c r="A105" s="1290" t="s">
        <v>1152</v>
      </c>
      <c r="B105" s="1222"/>
      <c r="C105" s="1222"/>
      <c r="D105" s="1222"/>
      <c r="E105" s="1222"/>
      <c r="F105" s="1222"/>
      <c r="G105" s="1222"/>
      <c r="H105" s="1222"/>
      <c r="I105" s="1222"/>
      <c r="J105" s="1222"/>
      <c r="K105" s="1292"/>
      <c r="L105" s="1292"/>
      <c r="M105" s="1292"/>
      <c r="N105" s="1292"/>
      <c r="O105" s="1292"/>
      <c r="P105" s="1292"/>
      <c r="Q105" s="1292"/>
      <c r="R105" s="1292"/>
      <c r="S105" s="1292"/>
      <c r="T105" s="1292"/>
      <c r="U105" s="1292"/>
      <c r="V105" s="1292"/>
      <c r="W105" s="1292"/>
      <c r="X105" s="1292"/>
      <c r="Y105" s="1292"/>
      <c r="Z105" s="1292"/>
      <c r="AA105" s="1292"/>
      <c r="AB105" s="1292"/>
      <c r="AC105" s="1292"/>
      <c r="AD105" s="1292"/>
      <c r="AE105" s="1292"/>
      <c r="AF105" s="1292"/>
      <c r="AG105" s="1292"/>
      <c r="AH105" s="1292"/>
      <c r="AI105" s="1292"/>
      <c r="AJ105" s="1292"/>
      <c r="AK105" s="1292"/>
      <c r="AL105" s="1292"/>
      <c r="AM105" s="1292"/>
      <c r="AN105" s="1292"/>
      <c r="AO105" s="1292"/>
      <c r="AP105" s="1292"/>
      <c r="AQ105" s="1291"/>
      <c r="AR105" s="1292"/>
      <c r="AS105" s="1292"/>
      <c r="AT105" s="1292"/>
      <c r="AU105" s="1292"/>
      <c r="AV105" s="1292"/>
      <c r="AW105" s="1292"/>
      <c r="AX105" s="1292"/>
      <c r="AY105" s="1292"/>
      <c r="AZ105" s="1292"/>
      <c r="BA105" s="1292"/>
      <c r="BB105" s="1292"/>
      <c r="BC105" s="1292"/>
      <c r="BD105" s="1292"/>
      <c r="BE105" s="1292"/>
      <c r="BF105" s="1292"/>
    </row>
    <row r="106" spans="1:58" s="1293" customFormat="1" ht="19.5" customHeight="1" thickBot="1" x14ac:dyDescent="0.4">
      <c r="A106" s="1294" t="s">
        <v>1597</v>
      </c>
      <c r="B106" s="1294"/>
      <c r="C106" s="1294"/>
      <c r="D106" s="1294"/>
      <c r="E106" s="1294"/>
      <c r="F106" s="1294"/>
      <c r="G106" s="1294"/>
      <c r="H106" s="1295">
        <f>SUM(H95:H95)</f>
        <v>0</v>
      </c>
      <c r="I106" s="1296">
        <v>0</v>
      </c>
      <c r="J106" s="1297">
        <v>35000</v>
      </c>
      <c r="K106" s="1292"/>
      <c r="L106" s="1292"/>
      <c r="M106" s="1292"/>
      <c r="N106" s="1292"/>
      <c r="O106" s="1292"/>
      <c r="P106" s="1292"/>
      <c r="Q106" s="1292"/>
      <c r="R106" s="1292"/>
      <c r="S106" s="1292"/>
      <c r="T106" s="1292"/>
      <c r="U106" s="1292"/>
      <c r="V106" s="1292"/>
      <c r="W106" s="1292"/>
      <c r="X106" s="1292"/>
      <c r="Y106" s="1292"/>
      <c r="Z106" s="1292"/>
      <c r="AA106" s="1292"/>
      <c r="AB106" s="1292"/>
      <c r="AC106" s="1292"/>
      <c r="AD106" s="1292"/>
      <c r="AE106" s="1292"/>
      <c r="AF106" s="1292"/>
      <c r="AG106" s="1292"/>
      <c r="AH106" s="1292"/>
      <c r="AI106" s="1292"/>
      <c r="AJ106" s="1292"/>
      <c r="AK106" s="1292"/>
      <c r="AL106" s="1292"/>
      <c r="AM106" s="1292"/>
      <c r="AN106" s="1292"/>
      <c r="AO106" s="1292"/>
      <c r="AP106" s="1292"/>
      <c r="AQ106" s="1292"/>
      <c r="AR106" s="1292"/>
      <c r="AS106" s="1292"/>
      <c r="AT106" s="1292"/>
      <c r="AU106" s="1292"/>
      <c r="AV106" s="1292"/>
      <c r="AW106" s="1292"/>
      <c r="AX106" s="1292"/>
      <c r="AY106" s="1292"/>
      <c r="AZ106" s="1292"/>
      <c r="BA106" s="1292"/>
      <c r="BB106" s="1292"/>
      <c r="BC106" s="1292"/>
      <c r="BD106" s="1292"/>
      <c r="BE106" s="1292"/>
      <c r="BF106" s="1292"/>
    </row>
    <row r="107" spans="1:58" s="1214" customFormat="1" ht="44.25" customHeight="1" x14ac:dyDescent="0.35">
      <c r="A107" s="1746" t="s">
        <v>1598</v>
      </c>
      <c r="B107" s="1758"/>
      <c r="C107" s="1758"/>
      <c r="D107" s="1758"/>
      <c r="E107" s="1758"/>
      <c r="F107" s="1758"/>
      <c r="G107" s="1758"/>
      <c r="H107" s="1758"/>
      <c r="I107" s="1758"/>
      <c r="J107" s="1758"/>
      <c r="K107" s="1219"/>
      <c r="L107" s="1219"/>
      <c r="M107" s="1219"/>
      <c r="N107" s="1219"/>
      <c r="O107" s="1219"/>
      <c r="P107" s="1219"/>
      <c r="Q107" s="1219"/>
      <c r="R107" s="1219"/>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24">
        <v>2019</v>
      </c>
    </row>
    <row r="108" spans="1:58" s="1208" customFormat="1" ht="17.25" customHeight="1" x14ac:dyDescent="0.25">
      <c r="A108" s="1290" t="s">
        <v>1599</v>
      </c>
      <c r="B108" s="1298"/>
      <c r="C108" s="1298"/>
      <c r="D108" s="1298"/>
      <c r="E108" s="1298"/>
      <c r="F108" s="1298"/>
      <c r="G108" s="1298"/>
      <c r="H108" s="1298"/>
      <c r="I108" s="1298"/>
      <c r="J108" s="1222"/>
      <c r="K108" s="1299"/>
      <c r="L108" s="1223"/>
      <c r="M108" s="1223"/>
      <c r="N108" s="1223"/>
      <c r="O108" s="1223"/>
      <c r="P108" s="1223"/>
      <c r="Q108" s="1223"/>
      <c r="R108" s="1223"/>
      <c r="S108" s="1223"/>
      <c r="T108" s="1223"/>
      <c r="U108" s="1223"/>
      <c r="V108" s="1223"/>
      <c r="W108" s="1223"/>
      <c r="X108" s="1223"/>
      <c r="Y108" s="1223"/>
      <c r="Z108" s="1223"/>
      <c r="AA108" s="1223"/>
      <c r="AB108" s="1223"/>
      <c r="AC108" s="1223"/>
      <c r="AD108" s="1223"/>
      <c r="AE108" s="1223"/>
      <c r="AF108" s="1223"/>
      <c r="AG108" s="1223"/>
      <c r="AH108" s="1223"/>
      <c r="AI108" s="1223"/>
      <c r="AJ108" s="1223"/>
      <c r="AK108" s="1223"/>
      <c r="AL108" s="1223"/>
      <c r="AM108" s="1223"/>
      <c r="AN108" s="1223"/>
      <c r="AO108" s="1223"/>
      <c r="AP108" s="1223"/>
      <c r="AQ108" s="1223"/>
      <c r="AR108" s="1223"/>
      <c r="AS108" s="1223"/>
      <c r="AT108" s="1223"/>
      <c r="AU108" s="1223"/>
      <c r="AV108" s="1223"/>
      <c r="AW108" s="1223"/>
      <c r="AX108" s="1223"/>
      <c r="AY108" s="1223"/>
      <c r="AZ108" s="1223"/>
      <c r="BA108" s="1223"/>
      <c r="BB108" s="1223"/>
      <c r="BC108" s="1223"/>
      <c r="BD108" s="1223"/>
      <c r="BE108" s="1223"/>
      <c r="BF108" s="1223"/>
    </row>
    <row r="109" spans="1:58" s="1208" customFormat="1" ht="38.25" customHeight="1" x14ac:dyDescent="0.25">
      <c r="A109" s="1290" t="s">
        <v>1600</v>
      </c>
      <c r="B109" s="1298"/>
      <c r="C109" s="1298"/>
      <c r="D109" s="1298"/>
      <c r="E109" s="1298"/>
      <c r="F109" s="1298"/>
      <c r="G109" s="1298"/>
      <c r="H109" s="1298"/>
      <c r="I109" s="1298"/>
      <c r="J109" s="1259">
        <v>35000</v>
      </c>
      <c r="K109" s="1299"/>
      <c r="L109" s="1223"/>
      <c r="M109" s="1223"/>
      <c r="N109" s="1223"/>
      <c r="O109" s="1223"/>
      <c r="P109" s="1223"/>
      <c r="Q109" s="1223"/>
      <c r="R109" s="1223"/>
      <c r="S109" s="1223"/>
      <c r="T109" s="1223"/>
      <c r="U109" s="1223"/>
      <c r="V109" s="1223"/>
      <c r="W109" s="1223"/>
      <c r="X109" s="1223"/>
      <c r="Y109" s="1223"/>
      <c r="Z109" s="1223"/>
      <c r="AA109" s="1223"/>
      <c r="AB109" s="1223"/>
      <c r="AC109" s="1223"/>
      <c r="AD109" s="1223"/>
      <c r="AE109" s="1223"/>
      <c r="AF109" s="1223"/>
      <c r="AG109" s="1223"/>
      <c r="AH109" s="1223"/>
      <c r="AI109" s="1223"/>
      <c r="AJ109" s="1223"/>
      <c r="AK109" s="1223"/>
      <c r="AL109" s="1223"/>
      <c r="AM109" s="1223"/>
      <c r="AN109" s="1223"/>
      <c r="AO109" s="1223"/>
      <c r="AP109" s="1223"/>
      <c r="AQ109" s="1223"/>
      <c r="AR109" s="1223"/>
      <c r="AS109" s="1223"/>
      <c r="AT109" s="1223"/>
      <c r="AU109" s="1223"/>
      <c r="AV109" s="1223"/>
      <c r="AW109" s="1223"/>
      <c r="AX109" s="1223"/>
      <c r="AY109" s="1223"/>
      <c r="AZ109" s="1223"/>
      <c r="BA109" s="1223"/>
      <c r="BB109" s="1223"/>
      <c r="BC109" s="1223"/>
      <c r="BD109" s="1223"/>
      <c r="BE109" s="1223"/>
      <c r="BF109" s="1223"/>
    </row>
    <row r="110" spans="1:58" s="1208" customFormat="1" ht="21" customHeight="1" x14ac:dyDescent="0.25">
      <c r="A110" s="1290" t="s">
        <v>1601</v>
      </c>
      <c r="B110" s="1298"/>
      <c r="C110" s="1298"/>
      <c r="D110" s="1298"/>
      <c r="E110" s="1298"/>
      <c r="F110" s="1298"/>
      <c r="G110" s="1298"/>
      <c r="H110" s="1298"/>
      <c r="I110" s="1298"/>
      <c r="J110" s="1259">
        <v>15000</v>
      </c>
      <c r="K110" s="1299"/>
      <c r="L110" s="1223"/>
      <c r="M110" s="1223"/>
      <c r="N110" s="1223"/>
      <c r="O110" s="1223"/>
      <c r="P110" s="1223"/>
      <c r="Q110" s="1223"/>
      <c r="R110" s="1223"/>
      <c r="S110" s="1223"/>
      <c r="T110" s="1223"/>
      <c r="U110" s="1223"/>
      <c r="V110" s="1223"/>
      <c r="W110" s="1223"/>
      <c r="X110" s="1223"/>
      <c r="Y110" s="1223"/>
      <c r="Z110" s="1223"/>
      <c r="AA110" s="1223"/>
      <c r="AB110" s="1223"/>
      <c r="AC110" s="1223"/>
      <c r="AD110" s="1223"/>
      <c r="AE110" s="1223"/>
      <c r="AF110" s="1223"/>
      <c r="AG110" s="1223"/>
      <c r="AH110" s="1223"/>
      <c r="AI110" s="1223"/>
      <c r="AJ110" s="1223"/>
      <c r="AK110" s="1223"/>
      <c r="AL110" s="1223"/>
      <c r="AM110" s="1223"/>
      <c r="AN110" s="1223"/>
      <c r="AO110" s="1223"/>
      <c r="AP110" s="1223"/>
      <c r="AQ110" s="1223"/>
      <c r="AR110" s="1223"/>
      <c r="AS110" s="1223"/>
      <c r="AT110" s="1223"/>
      <c r="AU110" s="1223"/>
      <c r="AV110" s="1223"/>
      <c r="AW110" s="1223"/>
      <c r="AX110" s="1223"/>
      <c r="AY110" s="1223"/>
      <c r="AZ110" s="1223"/>
      <c r="BA110" s="1223"/>
      <c r="BB110" s="1223"/>
      <c r="BC110" s="1223"/>
      <c r="BD110" s="1223"/>
      <c r="BE110" s="1223"/>
      <c r="BF110" s="1223"/>
    </row>
    <row r="111" spans="1:58" s="1208" customFormat="1" ht="21" customHeight="1" x14ac:dyDescent="0.25">
      <c r="A111" s="1290" t="s">
        <v>1602</v>
      </c>
      <c r="B111" s="1222"/>
      <c r="C111" s="1222"/>
      <c r="D111" s="1222"/>
      <c r="E111" s="1222"/>
      <c r="F111" s="1222"/>
      <c r="G111" s="1300"/>
      <c r="H111" s="1222"/>
      <c r="I111" s="1222"/>
      <c r="J111" s="1259">
        <v>5000</v>
      </c>
      <c r="K111" s="1299"/>
      <c r="L111" s="1223"/>
      <c r="M111" s="1223"/>
      <c r="N111" s="1223"/>
      <c r="O111" s="1223"/>
      <c r="P111" s="1223"/>
      <c r="Q111" s="1223"/>
      <c r="R111" s="1223"/>
      <c r="S111" s="1223"/>
      <c r="T111" s="1223"/>
      <c r="U111" s="1223"/>
      <c r="V111" s="1223"/>
      <c r="W111" s="1223"/>
      <c r="X111" s="1223"/>
      <c r="Y111" s="1223"/>
      <c r="Z111" s="1223"/>
      <c r="AA111" s="1223"/>
      <c r="AB111" s="1223"/>
      <c r="AC111" s="1223"/>
      <c r="AD111" s="1223"/>
      <c r="AE111" s="1223"/>
      <c r="AF111" s="1223"/>
      <c r="AG111" s="1223"/>
      <c r="AH111" s="1223"/>
      <c r="AI111" s="1223"/>
      <c r="AJ111" s="1223"/>
      <c r="AK111" s="1223"/>
      <c r="AL111" s="1223"/>
      <c r="AM111" s="1223"/>
      <c r="AN111" s="1223"/>
      <c r="AO111" s="1223"/>
      <c r="AP111" s="1223"/>
      <c r="AQ111" s="1223"/>
      <c r="AR111" s="1223"/>
      <c r="AS111" s="1223"/>
      <c r="AT111" s="1223"/>
      <c r="AU111" s="1223"/>
      <c r="AV111" s="1223"/>
      <c r="AW111" s="1223"/>
      <c r="AX111" s="1223"/>
      <c r="AY111" s="1223"/>
      <c r="AZ111" s="1223"/>
      <c r="BA111" s="1223"/>
      <c r="BB111" s="1223"/>
      <c r="BC111" s="1223"/>
      <c r="BD111" s="1223"/>
      <c r="BE111" s="1223"/>
      <c r="BF111" s="1223"/>
    </row>
    <row r="112" spans="1:58" s="1208" customFormat="1" ht="19.5" customHeight="1" x14ac:dyDescent="0.35">
      <c r="A112" s="1290" t="s">
        <v>1603</v>
      </c>
      <c r="B112" s="1222"/>
      <c r="C112" s="1222"/>
      <c r="D112" s="1222"/>
      <c r="E112" s="1222"/>
      <c r="F112" s="1222"/>
      <c r="G112" s="1300"/>
      <c r="H112" s="1222"/>
      <c r="I112" s="1222"/>
      <c r="J112" s="1259">
        <v>1000</v>
      </c>
      <c r="K112" s="1223"/>
      <c r="L112" s="1223"/>
      <c r="M112" s="1223"/>
      <c r="N112" s="1223"/>
      <c r="O112" s="1223"/>
      <c r="P112" s="1223"/>
      <c r="Q112" s="1223"/>
      <c r="R112" s="1223"/>
      <c r="S112" s="1223"/>
      <c r="T112" s="1223"/>
      <c r="U112" s="1223"/>
      <c r="V112" s="1223"/>
      <c r="W112" s="1223"/>
      <c r="X112" s="1223"/>
      <c r="Y112" s="1223"/>
      <c r="Z112" s="1223"/>
      <c r="AA112" s="1223"/>
      <c r="AB112" s="1223"/>
      <c r="AC112" s="1223"/>
      <c r="AD112" s="1223"/>
      <c r="AE112" s="1223"/>
      <c r="AF112" s="1223"/>
      <c r="AG112" s="1223"/>
      <c r="AH112" s="1223"/>
      <c r="AI112" s="1223"/>
      <c r="AJ112" s="1223"/>
      <c r="AK112" s="1223"/>
      <c r="AL112" s="1223"/>
      <c r="AM112" s="1223"/>
      <c r="AN112" s="1223"/>
      <c r="AO112" s="1223"/>
      <c r="AP112" s="1223"/>
      <c r="AQ112" s="1223"/>
      <c r="AR112" s="1223"/>
      <c r="AS112" s="1223"/>
      <c r="AT112" s="1223"/>
      <c r="AU112" s="1223"/>
      <c r="AV112" s="1223"/>
      <c r="AW112" s="1223"/>
      <c r="AX112" s="1223"/>
      <c r="AY112" s="1223"/>
      <c r="AZ112" s="1223"/>
      <c r="BA112" s="1223"/>
      <c r="BB112" s="1223"/>
      <c r="BC112" s="1223"/>
      <c r="BD112" s="1223"/>
      <c r="BE112" s="1223"/>
      <c r="BF112" s="1223"/>
    </row>
    <row r="113" spans="1:58" s="1208" customFormat="1" ht="26.25" customHeight="1" thickBot="1" x14ac:dyDescent="0.4">
      <c r="A113" s="933" t="s">
        <v>1604</v>
      </c>
      <c r="B113" s="933"/>
      <c r="C113" s="933"/>
      <c r="D113" s="933"/>
      <c r="E113" s="933"/>
      <c r="F113" s="933"/>
      <c r="G113" s="933"/>
      <c r="H113" s="1301"/>
      <c r="I113" s="1301"/>
      <c r="J113" s="1301">
        <f>SUM(J108:J112)</f>
        <v>56000</v>
      </c>
      <c r="K113" s="1223"/>
      <c r="L113" s="1223"/>
      <c r="M113" s="1223"/>
      <c r="N113" s="1223"/>
      <c r="O113" s="1223"/>
      <c r="P113" s="1223"/>
      <c r="Q113" s="1223"/>
      <c r="R113" s="1223"/>
      <c r="S113" s="1223"/>
      <c r="T113" s="1223"/>
      <c r="U113" s="1223"/>
      <c r="V113" s="1223"/>
      <c r="W113" s="1223"/>
      <c r="X113" s="1223"/>
      <c r="Y113" s="1223"/>
      <c r="Z113" s="1223"/>
      <c r="AA113" s="1223"/>
      <c r="AB113" s="1223"/>
      <c r="AC113" s="1223"/>
      <c r="AD113" s="1223"/>
      <c r="AE113" s="1223"/>
      <c r="AF113" s="1223"/>
      <c r="AG113" s="1223"/>
      <c r="AH113" s="1223"/>
      <c r="AI113" s="1223"/>
      <c r="AJ113" s="1223"/>
      <c r="AK113" s="1223"/>
      <c r="AL113" s="1223"/>
      <c r="AM113" s="1223"/>
      <c r="AN113" s="1223"/>
      <c r="AO113" s="1223"/>
      <c r="AP113" s="1223"/>
      <c r="AQ113" s="1223"/>
      <c r="AR113" s="1223"/>
      <c r="AS113" s="1223"/>
      <c r="AT113" s="1223"/>
      <c r="AU113" s="1223"/>
      <c r="AV113" s="1223"/>
      <c r="AW113" s="1223"/>
      <c r="AX113" s="1223"/>
      <c r="AY113" s="1223"/>
      <c r="AZ113" s="1223"/>
      <c r="BA113" s="1223"/>
      <c r="BB113" s="1223"/>
      <c r="BC113" s="1223"/>
      <c r="BD113" s="1223"/>
      <c r="BE113" s="1223"/>
      <c r="BF113" s="1223"/>
    </row>
    <row r="114" spans="1:58" s="1165" customFormat="1" ht="27" customHeight="1" thickBot="1" x14ac:dyDescent="0.4">
      <c r="A114" s="1234" t="s">
        <v>1605</v>
      </c>
      <c r="B114" s="1235"/>
      <c r="C114" s="1236"/>
      <c r="D114" s="1237"/>
      <c r="E114" s="1236"/>
      <c r="F114" s="1236"/>
      <c r="G114" s="1236"/>
      <c r="H114" s="1238"/>
      <c r="I114" s="1238"/>
      <c r="J114" s="1239">
        <f>SUM(J113,J106)</f>
        <v>91000</v>
      </c>
      <c r="K114" s="943"/>
      <c r="L114" s="935"/>
      <c r="M114" s="935"/>
      <c r="N114" s="935"/>
      <c r="O114" s="935"/>
      <c r="P114" s="935"/>
      <c r="Q114" s="935"/>
      <c r="R114" s="935"/>
      <c r="S114" s="935"/>
      <c r="T114" s="935"/>
      <c r="U114" s="935"/>
      <c r="V114" s="935"/>
      <c r="W114" s="935"/>
      <c r="X114" s="935"/>
      <c r="Y114" s="935"/>
      <c r="Z114" s="935"/>
      <c r="AA114" s="935"/>
      <c r="AB114" s="935"/>
      <c r="AC114" s="935"/>
      <c r="AD114" s="935"/>
      <c r="AE114" s="935"/>
      <c r="AF114" s="935"/>
      <c r="AG114" s="935"/>
      <c r="AH114" s="935"/>
      <c r="AI114" s="935"/>
      <c r="AJ114" s="935"/>
      <c r="AK114" s="935"/>
      <c r="AL114" s="935"/>
      <c r="AM114" s="935"/>
      <c r="AN114" s="935"/>
      <c r="AO114" s="935"/>
      <c r="AP114" s="935"/>
      <c r="AQ114" s="935"/>
      <c r="AR114" s="935"/>
      <c r="AS114" s="935"/>
      <c r="AT114" s="935"/>
      <c r="AU114" s="935"/>
      <c r="AV114" s="935"/>
      <c r="AW114" s="935"/>
      <c r="AX114" s="935"/>
      <c r="AY114" s="935"/>
      <c r="AZ114" s="935"/>
      <c r="BA114" s="935"/>
      <c r="BB114" s="935"/>
      <c r="BC114" s="935"/>
      <c r="BD114" s="935"/>
      <c r="BE114" s="935"/>
      <c r="BF114" s="935"/>
    </row>
    <row r="115" spans="1:58" s="1214" customFormat="1" ht="54.75" customHeight="1" thickBot="1" x14ac:dyDescent="0.4">
      <c r="A115" s="1749" t="s">
        <v>1606</v>
      </c>
      <c r="B115" s="1750"/>
      <c r="C115" s="1750"/>
      <c r="D115" s="1750"/>
      <c r="E115" s="1750"/>
      <c r="F115" s="1750"/>
      <c r="G115" s="1750"/>
      <c r="H115" s="1750"/>
      <c r="I115" s="1750"/>
      <c r="J115" s="1751"/>
      <c r="K115" s="1759"/>
      <c r="L115" s="1759"/>
      <c r="M115" s="1759"/>
      <c r="N115" s="1759"/>
      <c r="O115" s="1759"/>
      <c r="P115" s="1219"/>
      <c r="Q115" s="1219"/>
      <c r="R115" s="1219"/>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row>
    <row r="116" spans="1:58" s="1208" customFormat="1" ht="40.5" customHeight="1" x14ac:dyDescent="0.25">
      <c r="A116" s="1760" t="s">
        <v>1607</v>
      </c>
      <c r="B116" s="1761"/>
      <c r="C116" s="1761"/>
      <c r="D116" s="1761"/>
      <c r="E116" s="1761"/>
      <c r="F116" s="1761"/>
      <c r="G116" s="1761"/>
      <c r="H116" s="1761"/>
      <c r="I116" s="1761"/>
      <c r="J116" s="1762"/>
      <c r="K116" s="1299"/>
      <c r="L116" s="1223"/>
      <c r="M116" s="1223"/>
      <c r="N116" s="1223"/>
      <c r="O116" s="1223"/>
      <c r="P116" s="1223"/>
      <c r="Q116" s="1223"/>
      <c r="R116" s="1223"/>
      <c r="S116" s="1223"/>
      <c r="T116" s="1223"/>
      <c r="U116" s="1223"/>
      <c r="V116" s="1223"/>
      <c r="W116" s="1224"/>
      <c r="X116" s="1224"/>
      <c r="Y116" s="1224"/>
      <c r="Z116" s="1224"/>
      <c r="AA116" s="1223"/>
      <c r="AB116" s="1223"/>
      <c r="AC116" s="1223"/>
      <c r="AD116" s="1223"/>
      <c r="AE116" s="1223"/>
      <c r="AF116" s="1223"/>
      <c r="AG116" s="1223"/>
      <c r="AH116" s="1223"/>
      <c r="AI116" s="1223"/>
      <c r="AJ116" s="1223"/>
      <c r="AK116" s="1223"/>
      <c r="AL116" s="1223"/>
      <c r="AM116" s="1223"/>
      <c r="AN116" s="1223"/>
      <c r="AO116" s="1223"/>
      <c r="AP116" s="1223"/>
      <c r="AQ116" s="1223"/>
      <c r="AR116" s="1223"/>
      <c r="AS116" s="1223"/>
      <c r="AT116" s="1223"/>
      <c r="AU116" s="1223"/>
      <c r="AV116" s="1223"/>
      <c r="AW116" s="1223"/>
      <c r="AX116" s="1223"/>
      <c r="AY116" s="1223"/>
      <c r="AZ116" s="1223"/>
      <c r="BA116" s="1223"/>
      <c r="BB116" s="1223"/>
      <c r="BC116" s="1223"/>
      <c r="BD116" s="1223"/>
      <c r="BE116" s="1223"/>
      <c r="BF116" s="1223"/>
    </row>
    <row r="117" spans="1:58" s="1208" customFormat="1" ht="19.5" customHeight="1" thickBot="1" x14ac:dyDescent="0.3">
      <c r="A117" s="933" t="s">
        <v>1608</v>
      </c>
      <c r="B117" s="933"/>
      <c r="C117" s="933"/>
      <c r="D117" s="933"/>
      <c r="E117" s="933"/>
      <c r="F117" s="933"/>
      <c r="G117" s="933"/>
      <c r="H117" s="1301"/>
      <c r="I117" s="1301"/>
      <c r="J117" s="1301">
        <v>1000</v>
      </c>
      <c r="K117" s="1299"/>
      <c r="L117" s="1223"/>
      <c r="M117" s="1223"/>
      <c r="N117" s="1223"/>
      <c r="O117" s="1223"/>
      <c r="P117" s="1223"/>
      <c r="Q117" s="1223"/>
      <c r="R117" s="1223"/>
      <c r="S117" s="1223"/>
      <c r="T117" s="1223"/>
      <c r="U117" s="1223"/>
      <c r="V117" s="1223"/>
      <c r="W117" s="1224"/>
      <c r="X117" s="1224"/>
      <c r="Y117" s="1224"/>
      <c r="Z117" s="1224"/>
      <c r="AA117" s="1223"/>
      <c r="AB117" s="1223"/>
      <c r="AC117" s="1223"/>
      <c r="AD117" s="1223"/>
      <c r="AE117" s="1223"/>
      <c r="AF117" s="1223"/>
      <c r="AG117" s="1223"/>
      <c r="AH117" s="1223"/>
      <c r="AI117" s="1223"/>
      <c r="AJ117" s="1223"/>
      <c r="AK117" s="1223"/>
      <c r="AL117" s="1223"/>
      <c r="AM117" s="1223"/>
      <c r="AN117" s="1223"/>
      <c r="AO117" s="1223"/>
      <c r="AP117" s="1223"/>
      <c r="AQ117" s="1223"/>
      <c r="AR117" s="1223"/>
      <c r="AS117" s="1223"/>
      <c r="AT117" s="1223"/>
      <c r="AU117" s="1223"/>
      <c r="AV117" s="1223"/>
      <c r="AW117" s="1223"/>
      <c r="AX117" s="1223"/>
      <c r="AY117" s="1223"/>
      <c r="AZ117" s="1223"/>
      <c r="BA117" s="1223"/>
      <c r="BB117" s="1223"/>
      <c r="BC117" s="1223"/>
      <c r="BD117" s="1223"/>
      <c r="BE117" s="1223"/>
      <c r="BF117" s="1223"/>
    </row>
    <row r="118" spans="1:58" s="1208" customFormat="1" ht="19.5" customHeight="1" thickBot="1" x14ac:dyDescent="0.3">
      <c r="A118" s="1763" t="s">
        <v>1609</v>
      </c>
      <c r="B118" s="1764"/>
      <c r="C118" s="1764"/>
      <c r="D118" s="1764"/>
      <c r="E118" s="1764"/>
      <c r="F118" s="1764"/>
      <c r="G118" s="1764"/>
      <c r="H118" s="1764"/>
      <c r="I118" s="1764"/>
      <c r="J118" s="1765"/>
      <c r="K118" s="1302"/>
      <c r="L118" s="1223"/>
      <c r="M118" s="1223"/>
      <c r="N118" s="1223"/>
      <c r="O118" s="1223"/>
      <c r="P118" s="1223"/>
      <c r="Q118" s="1223"/>
      <c r="R118" s="1223"/>
      <c r="S118" s="1223"/>
      <c r="T118" s="1223"/>
      <c r="U118" s="1223"/>
      <c r="V118" s="1223"/>
      <c r="W118" s="1223"/>
      <c r="X118" s="1223"/>
      <c r="Y118" s="1223"/>
      <c r="Z118" s="1223"/>
      <c r="AA118" s="1223"/>
      <c r="AB118" s="1223"/>
      <c r="AC118" s="1223"/>
      <c r="AD118" s="1223"/>
      <c r="AE118" s="1223"/>
      <c r="AF118" s="1223"/>
      <c r="AG118" s="1223"/>
      <c r="AH118" s="1223"/>
      <c r="AI118" s="1223"/>
      <c r="AJ118" s="1223"/>
      <c r="AK118" s="1223"/>
      <c r="AL118" s="1223"/>
      <c r="AM118" s="1223"/>
      <c r="AN118" s="1223"/>
      <c r="AO118" s="1223"/>
      <c r="AP118" s="1223"/>
      <c r="AQ118" s="1223"/>
      <c r="AR118" s="1223"/>
      <c r="AS118" s="1223"/>
      <c r="AT118" s="1223"/>
      <c r="AU118" s="1223"/>
      <c r="AV118" s="1223"/>
      <c r="AW118" s="1223"/>
      <c r="AX118" s="1223"/>
      <c r="AY118" s="1223"/>
      <c r="AZ118" s="1223"/>
      <c r="BA118" s="1223"/>
      <c r="BB118" s="1223"/>
      <c r="BC118" s="1223"/>
      <c r="BD118" s="1223"/>
      <c r="BE118" s="1223"/>
      <c r="BF118" s="1223"/>
    </row>
    <row r="119" spans="1:58" s="1208" customFormat="1" ht="31.5" customHeight="1" x14ac:dyDescent="0.25">
      <c r="A119" s="1290" t="s">
        <v>1610</v>
      </c>
      <c r="B119" s="1303"/>
      <c r="C119" s="1303"/>
      <c r="D119" s="1303"/>
      <c r="E119" s="1303"/>
      <c r="F119" s="1303"/>
      <c r="G119" s="1303"/>
      <c r="H119" s="1303"/>
      <c r="I119" s="1303"/>
      <c r="J119" s="1303"/>
      <c r="K119" s="1299"/>
      <c r="L119" s="1223"/>
      <c r="M119" s="1223"/>
      <c r="N119" s="1223"/>
      <c r="O119" s="1223"/>
      <c r="P119" s="1223"/>
      <c r="Q119" s="1223"/>
      <c r="R119" s="1223"/>
      <c r="S119" s="1223"/>
      <c r="T119" s="1223"/>
      <c r="U119" s="1223"/>
      <c r="V119" s="1223"/>
      <c r="W119" s="1223"/>
      <c r="X119" s="1223"/>
      <c r="Y119" s="1223"/>
      <c r="Z119" s="1223"/>
      <c r="AA119" s="1224"/>
      <c r="AB119" s="1224"/>
      <c r="AC119" s="1224"/>
      <c r="AD119" s="1224"/>
      <c r="AE119" s="1223"/>
      <c r="AF119" s="1223"/>
      <c r="AG119" s="1223"/>
      <c r="AH119" s="1223"/>
      <c r="AI119" s="1223"/>
      <c r="AJ119" s="1223"/>
      <c r="AK119" s="1223"/>
      <c r="AL119" s="1223"/>
      <c r="AM119" s="1223"/>
      <c r="AN119" s="1223"/>
      <c r="AO119" s="1223"/>
      <c r="AP119" s="1223"/>
      <c r="AQ119" s="1223"/>
      <c r="AR119" s="1223"/>
      <c r="AS119" s="1223"/>
      <c r="AT119" s="1223"/>
      <c r="AU119" s="1223"/>
      <c r="AV119" s="1223"/>
      <c r="AW119" s="1223"/>
      <c r="AX119" s="1223"/>
      <c r="AY119" s="1223"/>
      <c r="AZ119" s="1223"/>
      <c r="BA119" s="1223"/>
      <c r="BB119" s="1223"/>
      <c r="BC119" s="1223"/>
      <c r="BD119" s="1223"/>
      <c r="BE119" s="1223"/>
      <c r="BF119" s="1223"/>
    </row>
    <row r="120" spans="1:58" s="1208" customFormat="1" ht="30" customHeight="1" x14ac:dyDescent="0.25">
      <c r="A120" s="1290" t="s">
        <v>1148</v>
      </c>
      <c r="B120" s="1222"/>
      <c r="C120" s="1222"/>
      <c r="D120" s="1222"/>
      <c r="E120" s="1222"/>
      <c r="F120" s="1222"/>
      <c r="G120" s="1222"/>
      <c r="H120" s="1222"/>
      <c r="I120" s="1222"/>
      <c r="J120" s="1222"/>
      <c r="K120" s="1299"/>
      <c r="L120" s="1223"/>
      <c r="M120" s="1223"/>
      <c r="N120" s="1223"/>
      <c r="O120" s="1223"/>
      <c r="P120" s="1223"/>
      <c r="Q120" s="1223"/>
      <c r="R120" s="1223"/>
      <c r="S120" s="1223"/>
      <c r="T120" s="1223"/>
      <c r="U120" s="1223"/>
      <c r="V120" s="1223"/>
      <c r="W120" s="1223"/>
      <c r="X120" s="1223"/>
      <c r="Y120" s="1223"/>
      <c r="Z120" s="1223"/>
      <c r="AA120" s="1223"/>
      <c r="AB120" s="1223"/>
      <c r="AC120" s="1223"/>
      <c r="AD120" s="1223"/>
      <c r="AE120" s="1224"/>
      <c r="AF120" s="1224"/>
      <c r="AG120" s="1224"/>
      <c r="AH120" s="1224"/>
      <c r="AI120" s="1224"/>
      <c r="AJ120" s="1224"/>
      <c r="AK120" s="1224"/>
      <c r="AL120" s="1224"/>
      <c r="AM120" s="1223"/>
      <c r="AN120" s="1223"/>
      <c r="AO120" s="1223"/>
      <c r="AP120" s="1223"/>
      <c r="AQ120" s="1223"/>
      <c r="AR120" s="1223"/>
      <c r="AS120" s="1223"/>
      <c r="AT120" s="1223"/>
      <c r="AU120" s="1223"/>
      <c r="AV120" s="1223"/>
      <c r="AW120" s="1223"/>
      <c r="AX120" s="1223"/>
      <c r="AY120" s="1223"/>
      <c r="AZ120" s="1223"/>
      <c r="BA120" s="1223"/>
      <c r="BB120" s="1223"/>
      <c r="BC120" s="1223"/>
      <c r="BD120" s="1223"/>
      <c r="BE120" s="1223"/>
      <c r="BF120" s="1223"/>
    </row>
    <row r="121" spans="1:58" s="1208" customFormat="1" ht="19.5" customHeight="1" x14ac:dyDescent="0.25">
      <c r="A121" s="1290" t="s">
        <v>1149</v>
      </c>
      <c r="B121" s="1222"/>
      <c r="C121" s="1222"/>
      <c r="D121" s="1222"/>
      <c r="E121" s="1222"/>
      <c r="F121" s="1222"/>
      <c r="G121" s="1222"/>
      <c r="H121" s="1222"/>
      <c r="I121" s="1222"/>
      <c r="J121" s="1222"/>
      <c r="K121" s="1299"/>
      <c r="L121" s="1223"/>
      <c r="M121" s="1223"/>
      <c r="N121" s="1223"/>
      <c r="O121" s="1223"/>
      <c r="P121" s="1223"/>
      <c r="Q121" s="1223"/>
      <c r="R121" s="1223"/>
      <c r="S121" s="1223"/>
      <c r="T121" s="1223"/>
      <c r="U121" s="1223"/>
      <c r="V121" s="1223"/>
      <c r="W121" s="1223"/>
      <c r="X121" s="1223"/>
      <c r="Y121" s="1223"/>
      <c r="Z121" s="1223"/>
      <c r="AA121" s="1223"/>
      <c r="AB121" s="1223"/>
      <c r="AC121" s="1223"/>
      <c r="AD121" s="1223"/>
      <c r="AE121" s="1223"/>
      <c r="AF121" s="1223"/>
      <c r="AG121" s="1223"/>
      <c r="AH121" s="1223"/>
      <c r="AI121" s="1223"/>
      <c r="AJ121" s="1223"/>
      <c r="AK121" s="1223"/>
      <c r="AL121" s="1223"/>
      <c r="AM121" s="1224"/>
      <c r="AN121" s="1224"/>
      <c r="AO121" s="1224"/>
      <c r="AP121" s="1224"/>
      <c r="AQ121" s="1223"/>
      <c r="AR121" s="1223"/>
      <c r="AS121" s="1223"/>
      <c r="AT121" s="1223"/>
      <c r="AU121" s="1223"/>
      <c r="AV121" s="1223"/>
      <c r="AW121" s="1223"/>
      <c r="AX121" s="1223"/>
      <c r="AY121" s="1223"/>
      <c r="AZ121" s="1223"/>
      <c r="BA121" s="1223"/>
      <c r="BB121" s="1223"/>
      <c r="BC121" s="1223"/>
      <c r="BD121" s="1223"/>
      <c r="BE121" s="1223"/>
      <c r="BF121" s="1223"/>
    </row>
    <row r="122" spans="1:58" s="1208" customFormat="1" ht="19.5" customHeight="1" x14ac:dyDescent="0.25">
      <c r="A122" s="1290" t="s">
        <v>1392</v>
      </c>
      <c r="B122" s="1222"/>
      <c r="C122" s="1222"/>
      <c r="D122" s="1222"/>
      <c r="E122" s="1222"/>
      <c r="F122" s="1222"/>
      <c r="G122" s="1222"/>
      <c r="H122" s="1222"/>
      <c r="I122" s="1222"/>
      <c r="J122" s="1222"/>
      <c r="K122" s="1299"/>
      <c r="L122" s="1223"/>
      <c r="M122" s="1223"/>
      <c r="N122" s="1223"/>
      <c r="O122" s="1223"/>
      <c r="P122" s="1223"/>
      <c r="Q122" s="1223"/>
      <c r="R122" s="1223"/>
      <c r="S122" s="1223"/>
      <c r="T122" s="1223"/>
      <c r="U122" s="1223"/>
      <c r="V122" s="1223"/>
      <c r="W122" s="1223"/>
      <c r="X122" s="1223"/>
      <c r="Y122" s="1223"/>
      <c r="Z122" s="1223"/>
      <c r="AA122" s="1223"/>
      <c r="AB122" s="1223"/>
      <c r="AC122" s="1223"/>
      <c r="AD122" s="1223"/>
      <c r="AE122" s="1223"/>
      <c r="AF122" s="1223"/>
      <c r="AG122" s="1223"/>
      <c r="AH122" s="1223"/>
      <c r="AI122" s="1223"/>
      <c r="AJ122" s="1223"/>
      <c r="AK122" s="1223"/>
      <c r="AL122" s="1223"/>
      <c r="AM122" s="1223"/>
      <c r="AN122" s="1223"/>
      <c r="AO122" s="1223"/>
      <c r="AP122" s="1223"/>
      <c r="AQ122" s="1224"/>
      <c r="AR122" s="1224"/>
      <c r="AS122" s="1224"/>
      <c r="AT122" s="1224"/>
      <c r="AU122" s="1224"/>
      <c r="AV122" s="1224"/>
      <c r="AW122" s="1224"/>
      <c r="AX122" s="1224"/>
      <c r="AY122" s="1223"/>
      <c r="AZ122" s="1223"/>
      <c r="BA122" s="1223"/>
      <c r="BB122" s="1223"/>
      <c r="BC122" s="1223"/>
      <c r="BD122" s="1223"/>
      <c r="BE122" s="1223"/>
      <c r="BF122" s="1223"/>
    </row>
    <row r="123" spans="1:58" s="1208" customFormat="1" ht="19.5" customHeight="1" x14ac:dyDescent="0.25">
      <c r="A123" s="1290" t="s">
        <v>1151</v>
      </c>
      <c r="B123" s="1222"/>
      <c r="C123" s="1222"/>
      <c r="D123" s="1222"/>
      <c r="E123" s="1222"/>
      <c r="F123" s="1222"/>
      <c r="G123" s="1222"/>
      <c r="H123" s="1222"/>
      <c r="I123" s="1222"/>
      <c r="J123" s="1222"/>
      <c r="K123" s="1299"/>
      <c r="L123" s="1223"/>
      <c r="M123" s="1223"/>
      <c r="N123" s="1223"/>
      <c r="O123" s="1223"/>
      <c r="P123" s="1223"/>
      <c r="Q123" s="1223"/>
      <c r="R123" s="1223"/>
      <c r="S123" s="1223"/>
      <c r="T123" s="1223"/>
      <c r="U123" s="1223"/>
      <c r="V123" s="1223"/>
      <c r="W123" s="1223"/>
      <c r="X123" s="1223"/>
      <c r="Y123" s="1223"/>
      <c r="Z123" s="1223"/>
      <c r="AA123" s="1223"/>
      <c r="AB123" s="1223"/>
      <c r="AC123" s="1223"/>
      <c r="AD123" s="1223"/>
      <c r="AE123" s="1223"/>
      <c r="AF123" s="1223"/>
      <c r="AG123" s="1223"/>
      <c r="AH123" s="1223"/>
      <c r="AI123" s="1223"/>
      <c r="AJ123" s="1223"/>
      <c r="AK123" s="1223"/>
      <c r="AL123" s="1223"/>
      <c r="AM123" s="1223"/>
      <c r="AN123" s="1223"/>
      <c r="AO123" s="1223"/>
      <c r="AP123" s="1223"/>
      <c r="AQ123" s="1223"/>
      <c r="AR123" s="1223"/>
      <c r="AS123" s="1223"/>
      <c r="AT123" s="1223"/>
      <c r="AU123" s="1223"/>
      <c r="AV123" s="1223"/>
      <c r="AW123" s="1223"/>
      <c r="AX123" s="1223"/>
      <c r="AY123" s="1224"/>
      <c r="AZ123" s="1223"/>
      <c r="BA123" s="1223"/>
      <c r="BB123" s="1223"/>
      <c r="BC123" s="1223"/>
      <c r="BD123" s="1223"/>
      <c r="BE123" s="1223"/>
      <c r="BF123" s="1223"/>
    </row>
    <row r="124" spans="1:58" s="1208" customFormat="1" ht="19.5" customHeight="1" x14ac:dyDescent="0.25">
      <c r="A124" s="1290" t="s">
        <v>1152</v>
      </c>
      <c r="B124" s="1222"/>
      <c r="C124" s="1222"/>
      <c r="D124" s="1222"/>
      <c r="E124" s="1222"/>
      <c r="F124" s="1222"/>
      <c r="G124" s="1222"/>
      <c r="H124" s="1222"/>
      <c r="I124" s="1222"/>
      <c r="J124" s="1222"/>
      <c r="K124" s="1299"/>
      <c r="L124" s="1223"/>
      <c r="M124" s="1223"/>
      <c r="N124" s="1223"/>
      <c r="O124" s="1223"/>
      <c r="P124" s="1223"/>
      <c r="Q124" s="1223"/>
      <c r="R124" s="1223"/>
      <c r="S124" s="1223"/>
      <c r="T124" s="1223"/>
      <c r="U124" s="1223"/>
      <c r="V124" s="1223"/>
      <c r="W124" s="1223"/>
      <c r="X124" s="1223"/>
      <c r="Y124" s="1223"/>
      <c r="Z124" s="1223"/>
      <c r="AA124" s="1223"/>
      <c r="AB124" s="1223"/>
      <c r="AC124" s="1223"/>
      <c r="AD124" s="1223"/>
      <c r="AE124" s="1223"/>
      <c r="AF124" s="1223"/>
      <c r="AG124" s="1223"/>
      <c r="AH124" s="1223"/>
      <c r="AI124" s="1223"/>
      <c r="AJ124" s="1223"/>
      <c r="AK124" s="1223"/>
      <c r="AL124" s="1223"/>
      <c r="AM124" s="1223"/>
      <c r="AN124" s="1223"/>
      <c r="AO124" s="1223"/>
      <c r="AP124" s="1223"/>
      <c r="AQ124" s="1223"/>
      <c r="AR124" s="1223"/>
      <c r="AS124" s="1223"/>
      <c r="AT124" s="1223"/>
      <c r="AU124" s="1223"/>
      <c r="AV124" s="1223"/>
      <c r="AW124" s="1223"/>
      <c r="AX124" s="1223"/>
      <c r="AY124" s="1223"/>
      <c r="AZ124" s="1224"/>
      <c r="BA124" s="1223"/>
      <c r="BB124" s="1223"/>
      <c r="BC124" s="1223"/>
      <c r="BD124" s="1223"/>
      <c r="BE124" s="1223"/>
      <c r="BF124" s="1223"/>
    </row>
    <row r="125" spans="1:58" s="1208" customFormat="1" ht="19.5" customHeight="1" x14ac:dyDescent="0.25">
      <c r="A125" s="1290" t="s">
        <v>1611</v>
      </c>
      <c r="B125" s="1222"/>
      <c r="C125" s="1222"/>
      <c r="D125" s="1222"/>
      <c r="E125" s="1222"/>
      <c r="F125" s="1222"/>
      <c r="G125" s="1222"/>
      <c r="H125" s="1222"/>
      <c r="I125" s="1222"/>
      <c r="J125" s="1222"/>
      <c r="K125" s="1299"/>
      <c r="L125" s="1223"/>
      <c r="M125" s="1223"/>
      <c r="N125" s="1223"/>
      <c r="O125" s="1223"/>
      <c r="P125" s="1223"/>
      <c r="Q125" s="1223"/>
      <c r="R125" s="1223"/>
      <c r="S125" s="1223"/>
      <c r="T125" s="1223"/>
      <c r="U125" s="1223"/>
      <c r="V125" s="1223"/>
      <c r="W125" s="1223"/>
      <c r="X125" s="1223"/>
      <c r="Y125" s="1223"/>
      <c r="Z125" s="1223"/>
      <c r="AA125" s="1223"/>
      <c r="AB125" s="1223"/>
      <c r="AC125" s="1223"/>
      <c r="AD125" s="1223"/>
      <c r="AE125" s="1223"/>
      <c r="AF125" s="1223"/>
      <c r="AG125" s="1223"/>
      <c r="AH125" s="1223"/>
      <c r="AI125" s="1223"/>
      <c r="AJ125" s="1223"/>
      <c r="AK125" s="1223"/>
      <c r="AL125" s="1223"/>
      <c r="AM125" s="1223"/>
      <c r="AN125" s="1223"/>
      <c r="AO125" s="1223"/>
      <c r="AP125" s="1223"/>
      <c r="AQ125" s="1223"/>
      <c r="AR125" s="1223"/>
      <c r="AS125" s="1223"/>
      <c r="AT125" s="1223"/>
      <c r="AU125" s="1223"/>
      <c r="AV125" s="1223"/>
      <c r="AW125" s="1223"/>
      <c r="AX125" s="1223"/>
      <c r="AY125" s="1223"/>
      <c r="AZ125" s="1224"/>
      <c r="BA125" s="1224"/>
      <c r="BB125" s="1224"/>
      <c r="BC125" s="1224"/>
      <c r="BD125" s="1224"/>
      <c r="BE125" s="1224"/>
      <c r="BF125" s="1224">
        <v>2019</v>
      </c>
    </row>
    <row r="126" spans="1:58" s="1208" customFormat="1" ht="19.5" customHeight="1" x14ac:dyDescent="0.25">
      <c r="A126" s="1290" t="s">
        <v>1612</v>
      </c>
      <c r="B126" s="1222"/>
      <c r="C126" s="1222"/>
      <c r="D126" s="1222"/>
      <c r="E126" s="1222"/>
      <c r="F126" s="1222"/>
      <c r="G126" s="1222"/>
      <c r="H126" s="1222"/>
      <c r="I126" s="1222"/>
      <c r="J126" s="1222"/>
      <c r="K126" s="1299"/>
      <c r="L126" s="1223"/>
      <c r="M126" s="1223"/>
      <c r="N126" s="1223"/>
      <c r="O126" s="1223"/>
      <c r="P126" s="1223"/>
      <c r="Q126" s="1223"/>
      <c r="R126" s="1223"/>
      <c r="S126" s="1223"/>
      <c r="T126" s="1223"/>
      <c r="U126" s="1223"/>
      <c r="V126" s="1223"/>
      <c r="W126" s="1223"/>
      <c r="X126" s="1223"/>
      <c r="Y126" s="1223"/>
      <c r="Z126" s="1223"/>
      <c r="AA126" s="1223"/>
      <c r="AB126" s="1223"/>
      <c r="AC126" s="1223"/>
      <c r="AD126" s="1223"/>
      <c r="AE126" s="1223"/>
      <c r="AF126" s="1223"/>
      <c r="AG126" s="1223"/>
      <c r="AH126" s="1223"/>
      <c r="AI126" s="1223"/>
      <c r="AJ126" s="1223"/>
      <c r="AK126" s="1223"/>
      <c r="AL126" s="1223"/>
      <c r="AM126" s="1223"/>
      <c r="AN126" s="1223"/>
      <c r="AO126" s="1223"/>
      <c r="AP126" s="1223"/>
      <c r="AQ126" s="1223"/>
      <c r="AR126" s="1223"/>
      <c r="AS126" s="1223"/>
      <c r="AT126" s="1223"/>
      <c r="AU126" s="1223"/>
      <c r="AV126" s="1223"/>
      <c r="AW126" s="1223"/>
      <c r="AX126" s="1223"/>
      <c r="AY126" s="1223"/>
      <c r="AZ126" s="1223"/>
      <c r="BA126" s="1223"/>
      <c r="BB126" s="1223"/>
      <c r="BC126" s="1223"/>
      <c r="BD126" s="1223"/>
      <c r="BE126" s="1223"/>
      <c r="BF126" s="1224">
        <v>2019</v>
      </c>
    </row>
    <row r="127" spans="1:58" s="1208" customFormat="1" ht="19.5" customHeight="1" x14ac:dyDescent="0.25">
      <c r="A127" s="1290" t="s">
        <v>1613</v>
      </c>
      <c r="B127" s="1222"/>
      <c r="C127" s="1222"/>
      <c r="D127" s="1222"/>
      <c r="E127" s="1222"/>
      <c r="F127" s="1222"/>
      <c r="G127" s="1222"/>
      <c r="H127" s="1222"/>
      <c r="I127" s="1222"/>
      <c r="J127" s="1222"/>
      <c r="K127" s="1299"/>
      <c r="L127" s="1223"/>
      <c r="M127" s="1223"/>
      <c r="N127" s="1223"/>
      <c r="O127" s="1223"/>
      <c r="P127" s="1223"/>
      <c r="Q127" s="1223"/>
      <c r="R127" s="1223"/>
      <c r="S127" s="1223"/>
      <c r="T127" s="1223"/>
      <c r="U127" s="1223"/>
      <c r="V127" s="1223"/>
      <c r="W127" s="1223"/>
      <c r="X127" s="1223"/>
      <c r="Y127" s="1223"/>
      <c r="Z127" s="1223"/>
      <c r="AA127" s="1223"/>
      <c r="AB127" s="1223"/>
      <c r="AC127" s="1223"/>
      <c r="AD127" s="1223"/>
      <c r="AE127" s="1223"/>
      <c r="AF127" s="1223"/>
      <c r="AG127" s="1223"/>
      <c r="AH127" s="1223"/>
      <c r="AI127" s="1223"/>
      <c r="AJ127" s="1223"/>
      <c r="AK127" s="1223"/>
      <c r="AL127" s="1223"/>
      <c r="AM127" s="1223"/>
      <c r="AN127" s="1223"/>
      <c r="AO127" s="1223"/>
      <c r="AP127" s="1223"/>
      <c r="AQ127" s="1223"/>
      <c r="AR127" s="1223"/>
      <c r="AS127" s="1223"/>
      <c r="AT127" s="1223"/>
      <c r="AU127" s="1223"/>
      <c r="AV127" s="1223"/>
      <c r="AW127" s="1223"/>
      <c r="AX127" s="1223"/>
      <c r="AY127" s="1223"/>
      <c r="AZ127" s="1223"/>
      <c r="BA127" s="1223"/>
      <c r="BB127" s="1223"/>
      <c r="BC127" s="1223"/>
      <c r="BD127" s="1223"/>
      <c r="BE127" s="1223"/>
      <c r="BF127" s="1224">
        <v>2019</v>
      </c>
    </row>
    <row r="128" spans="1:58" s="1208" customFormat="1" ht="19.5" customHeight="1" x14ac:dyDescent="0.25">
      <c r="A128" s="1290" t="s">
        <v>1614</v>
      </c>
      <c r="B128" s="1304"/>
      <c r="C128" s="1304"/>
      <c r="D128" s="1304"/>
      <c r="E128" s="1304"/>
      <c r="F128" s="1304"/>
      <c r="G128" s="1304"/>
      <c r="H128" s="1304"/>
      <c r="I128" s="1304"/>
      <c r="J128" s="1304"/>
      <c r="K128" s="1299"/>
      <c r="L128" s="1223"/>
      <c r="M128" s="1223"/>
      <c r="N128" s="1223"/>
      <c r="O128" s="1223"/>
      <c r="P128" s="1223"/>
      <c r="Q128" s="1223"/>
      <c r="R128" s="1223"/>
      <c r="S128" s="1223"/>
      <c r="T128" s="1223"/>
      <c r="U128" s="1223"/>
      <c r="V128" s="1223"/>
      <c r="W128" s="1223"/>
      <c r="X128" s="1223"/>
      <c r="Y128" s="1223"/>
      <c r="Z128" s="1223"/>
      <c r="AA128" s="1223"/>
      <c r="AB128" s="1223"/>
      <c r="AC128" s="1223"/>
      <c r="AD128" s="1223"/>
      <c r="AE128" s="1223"/>
      <c r="AF128" s="1223"/>
      <c r="AG128" s="1223"/>
      <c r="AH128" s="1223"/>
      <c r="AI128" s="1223"/>
      <c r="AJ128" s="1223"/>
      <c r="AK128" s="1223"/>
      <c r="AL128" s="1223"/>
      <c r="AM128" s="1223"/>
      <c r="AN128" s="1223"/>
      <c r="AO128" s="1223"/>
      <c r="AP128" s="1223"/>
      <c r="AQ128" s="1223"/>
      <c r="AR128" s="1223"/>
      <c r="AS128" s="1223"/>
      <c r="AT128" s="1223"/>
      <c r="AU128" s="1223"/>
      <c r="AV128" s="1223"/>
      <c r="AW128" s="1223"/>
      <c r="AX128" s="1223"/>
      <c r="AY128" s="1223"/>
      <c r="AZ128" s="1223"/>
      <c r="BA128" s="1223"/>
      <c r="BB128" s="1223"/>
      <c r="BC128" s="1223"/>
      <c r="BD128" s="1223"/>
      <c r="BE128" s="1223"/>
      <c r="BF128" s="1224">
        <v>2019</v>
      </c>
    </row>
    <row r="129" spans="1:58" s="1208" customFormat="1" ht="19.5" customHeight="1" x14ac:dyDescent="0.25">
      <c r="A129" s="1290" t="s">
        <v>1615</v>
      </c>
      <c r="B129" s="1218"/>
      <c r="C129" s="1218"/>
      <c r="D129" s="1218"/>
      <c r="E129" s="1218"/>
      <c r="F129" s="1218"/>
      <c r="G129" s="1218"/>
      <c r="H129" s="1218"/>
      <c r="I129" s="1218"/>
      <c r="J129" s="1218"/>
      <c r="K129" s="1299"/>
      <c r="L129" s="1223"/>
      <c r="M129" s="1223"/>
      <c r="N129" s="1223"/>
      <c r="O129" s="1223"/>
      <c r="P129" s="1223"/>
      <c r="Q129" s="1223"/>
      <c r="R129" s="1223"/>
      <c r="S129" s="1223"/>
      <c r="T129" s="1223"/>
      <c r="U129" s="1223"/>
      <c r="V129" s="1223"/>
      <c r="W129" s="1223"/>
      <c r="X129" s="1223"/>
      <c r="Y129" s="1223"/>
      <c r="Z129" s="1223"/>
      <c r="AA129" s="1223"/>
      <c r="AB129" s="1223"/>
      <c r="AC129" s="1223"/>
      <c r="AD129" s="1223"/>
      <c r="AE129" s="1223"/>
      <c r="AF129" s="1223"/>
      <c r="AG129" s="1223"/>
      <c r="AH129" s="1223"/>
      <c r="AI129" s="1223"/>
      <c r="AJ129" s="1223"/>
      <c r="AK129" s="1223"/>
      <c r="AL129" s="1223"/>
      <c r="AM129" s="1223"/>
      <c r="AN129" s="1223"/>
      <c r="AO129" s="1223"/>
      <c r="AP129" s="1223"/>
      <c r="AQ129" s="1223"/>
      <c r="AR129" s="1223"/>
      <c r="AS129" s="1223"/>
      <c r="AT129" s="1223"/>
      <c r="AU129" s="1223"/>
      <c r="AV129" s="1223"/>
      <c r="AW129" s="1223"/>
      <c r="AX129" s="1223"/>
      <c r="AY129" s="1223"/>
      <c r="AZ129" s="1223"/>
      <c r="BA129" s="1223"/>
      <c r="BB129" s="1223"/>
      <c r="BC129" s="1223"/>
      <c r="BD129" s="1223"/>
      <c r="BE129" s="1223"/>
      <c r="BF129" s="1224">
        <v>2019</v>
      </c>
    </row>
    <row r="130" spans="1:58" s="1208" customFormat="1" ht="19.5" customHeight="1" x14ac:dyDescent="0.25">
      <c r="A130" s="1290" t="s">
        <v>1616</v>
      </c>
      <c r="B130" s="1218"/>
      <c r="C130" s="1218"/>
      <c r="D130" s="1218"/>
      <c r="E130" s="1218"/>
      <c r="F130" s="1218"/>
      <c r="G130" s="1218"/>
      <c r="H130" s="1218"/>
      <c r="I130" s="1218"/>
      <c r="J130" s="1218"/>
      <c r="K130" s="1299"/>
      <c r="L130" s="1223"/>
      <c r="M130" s="1223"/>
      <c r="N130" s="1223"/>
      <c r="O130" s="1223"/>
      <c r="P130" s="1223"/>
      <c r="Q130" s="1223"/>
      <c r="R130" s="1223"/>
      <c r="S130" s="1223"/>
      <c r="T130" s="1223"/>
      <c r="U130" s="1223"/>
      <c r="V130" s="1223"/>
      <c r="W130" s="1223"/>
      <c r="X130" s="1223"/>
      <c r="Y130" s="1223"/>
      <c r="Z130" s="1223"/>
      <c r="AA130" s="1223"/>
      <c r="AB130" s="1223"/>
      <c r="AC130" s="1223"/>
      <c r="AD130" s="1223"/>
      <c r="AE130" s="1223"/>
      <c r="AF130" s="1223"/>
      <c r="AG130" s="1223"/>
      <c r="AH130" s="1223"/>
      <c r="AI130" s="1223"/>
      <c r="AJ130" s="1223"/>
      <c r="AK130" s="1223"/>
      <c r="AL130" s="1223"/>
      <c r="AM130" s="1223"/>
      <c r="AN130" s="1223"/>
      <c r="AO130" s="1223"/>
      <c r="AP130" s="1223"/>
      <c r="AQ130" s="1223"/>
      <c r="AR130" s="1223"/>
      <c r="AS130" s="1223"/>
      <c r="AT130" s="1223"/>
      <c r="AU130" s="1223"/>
      <c r="AV130" s="1223"/>
      <c r="AW130" s="1223"/>
      <c r="AX130" s="1223"/>
      <c r="AY130" s="1223"/>
      <c r="AZ130" s="1223"/>
      <c r="BA130" s="1223"/>
      <c r="BB130" s="1223"/>
      <c r="BC130" s="1223"/>
      <c r="BD130" s="1223"/>
      <c r="BE130" s="1223"/>
      <c r="BF130" s="1224">
        <v>2019</v>
      </c>
    </row>
    <row r="131" spans="1:58" s="1208" customFormat="1" ht="19.5" customHeight="1" thickBot="1" x14ac:dyDescent="0.3">
      <c r="A131" s="933" t="s">
        <v>1617</v>
      </c>
      <c r="B131" s="933"/>
      <c r="C131" s="933"/>
      <c r="D131" s="933"/>
      <c r="E131" s="933"/>
      <c r="F131" s="933"/>
      <c r="G131" s="933"/>
      <c r="H131" s="1301"/>
      <c r="I131" s="1301"/>
      <c r="J131" s="1301">
        <v>25000</v>
      </c>
      <c r="K131" s="1299"/>
      <c r="L131" s="1223"/>
      <c r="M131" s="1223"/>
      <c r="N131" s="1223"/>
      <c r="O131" s="1223"/>
      <c r="P131" s="1223"/>
      <c r="Q131" s="1223"/>
      <c r="R131" s="1223"/>
      <c r="S131" s="1223"/>
      <c r="T131" s="1223"/>
      <c r="U131" s="1223"/>
      <c r="V131" s="1223"/>
      <c r="W131" s="1223"/>
      <c r="X131" s="1223"/>
      <c r="Y131" s="1223"/>
      <c r="Z131" s="1223"/>
      <c r="AA131" s="1223"/>
      <c r="AB131" s="1223"/>
      <c r="AC131" s="1223"/>
      <c r="AD131" s="1223"/>
      <c r="AE131" s="1223"/>
      <c r="AF131" s="1223"/>
      <c r="AG131" s="1223"/>
      <c r="AH131" s="1223"/>
      <c r="AI131" s="1223"/>
      <c r="AJ131" s="1223"/>
      <c r="AK131" s="1223"/>
      <c r="AL131" s="1223"/>
      <c r="AM131" s="1223"/>
      <c r="AN131" s="1223"/>
      <c r="AO131" s="1223"/>
      <c r="AP131" s="1223"/>
      <c r="AQ131" s="1223"/>
      <c r="AR131" s="1223"/>
      <c r="AS131" s="1223"/>
      <c r="AT131" s="1223"/>
      <c r="AU131" s="1223"/>
      <c r="AV131" s="1223"/>
      <c r="AW131" s="1223"/>
      <c r="AX131" s="1223"/>
      <c r="AY131" s="1223"/>
      <c r="AZ131" s="1223"/>
      <c r="BA131" s="1223"/>
      <c r="BB131" s="1223"/>
      <c r="BC131" s="1223"/>
      <c r="BD131" s="1223"/>
      <c r="BE131" s="1223"/>
      <c r="BF131" s="1224"/>
    </row>
    <row r="132" spans="1:58" s="1208" customFormat="1" ht="19.5" customHeight="1" x14ac:dyDescent="0.25">
      <c r="A132" s="1746" t="s">
        <v>1618</v>
      </c>
      <c r="B132" s="1747"/>
      <c r="C132" s="1747"/>
      <c r="D132" s="1747"/>
      <c r="E132" s="1747"/>
      <c r="F132" s="1747"/>
      <c r="G132" s="1747"/>
      <c r="H132" s="1747"/>
      <c r="I132" s="1747"/>
      <c r="J132" s="1747"/>
      <c r="K132" s="1299"/>
      <c r="L132" s="1223"/>
      <c r="M132" s="1223"/>
      <c r="N132" s="1223"/>
      <c r="O132" s="1223"/>
      <c r="P132" s="1223"/>
      <c r="Q132" s="1223"/>
      <c r="R132" s="1223"/>
      <c r="S132" s="1223"/>
      <c r="T132" s="1223"/>
      <c r="U132" s="1223"/>
      <c r="V132" s="1223"/>
      <c r="W132" s="1223"/>
      <c r="X132" s="1223"/>
      <c r="Y132" s="1223"/>
      <c r="Z132" s="1223"/>
      <c r="AA132" s="1224"/>
      <c r="AB132" s="1224"/>
      <c r="AC132" s="1224"/>
      <c r="AD132" s="1224"/>
      <c r="AE132" s="1224"/>
      <c r="AF132" s="1224"/>
      <c r="AG132" s="1224"/>
      <c r="AH132" s="1224"/>
      <c r="AI132" s="1223"/>
      <c r="AJ132" s="1223"/>
      <c r="AK132" s="1223"/>
      <c r="AL132" s="1223"/>
      <c r="AM132" s="1223"/>
      <c r="AN132" s="1223"/>
      <c r="AO132" s="1223"/>
      <c r="AP132" s="1223"/>
      <c r="AQ132" s="1223"/>
      <c r="AR132" s="1223"/>
      <c r="AS132" s="1223"/>
      <c r="AT132" s="1223"/>
      <c r="AU132" s="1223"/>
      <c r="AV132" s="1223"/>
      <c r="AW132" s="1223"/>
      <c r="AX132" s="1223"/>
      <c r="AY132" s="1223"/>
      <c r="AZ132" s="1223"/>
      <c r="BA132" s="1223"/>
      <c r="BB132" s="1223"/>
      <c r="BC132" s="1223"/>
      <c r="BD132" s="1223"/>
      <c r="BE132" s="1223"/>
      <c r="BF132" s="1223"/>
    </row>
    <row r="133" spans="1:58" s="1208" customFormat="1" ht="19.5" customHeight="1" thickBot="1" x14ac:dyDescent="0.3">
      <c r="A133" s="933" t="s">
        <v>1619</v>
      </c>
      <c r="B133" s="933"/>
      <c r="C133" s="933"/>
      <c r="D133" s="933"/>
      <c r="E133" s="933"/>
      <c r="F133" s="933"/>
      <c r="G133" s="933"/>
      <c r="H133" s="1301"/>
      <c r="I133" s="1301"/>
      <c r="J133" s="1301">
        <v>5000</v>
      </c>
      <c r="K133" s="1299"/>
      <c r="L133" s="1223"/>
      <c r="M133" s="1223"/>
      <c r="N133" s="1223"/>
      <c r="O133" s="1223"/>
      <c r="P133" s="1223"/>
      <c r="Q133" s="1223"/>
      <c r="R133" s="1223"/>
      <c r="S133" s="1223"/>
      <c r="T133" s="1223"/>
      <c r="U133" s="1223"/>
      <c r="V133" s="1223"/>
      <c r="W133" s="1223"/>
      <c r="X133" s="1223"/>
      <c r="Y133" s="1223"/>
      <c r="Z133" s="1223"/>
      <c r="AA133" s="1224"/>
      <c r="AB133" s="1224"/>
      <c r="AC133" s="1224"/>
      <c r="AD133" s="1224"/>
      <c r="AE133" s="1224"/>
      <c r="AF133" s="1224"/>
      <c r="AG133" s="1224"/>
      <c r="AH133" s="1224"/>
      <c r="AI133" s="1223"/>
      <c r="AJ133" s="1223"/>
      <c r="AK133" s="1223"/>
      <c r="AL133" s="1223"/>
      <c r="AM133" s="1223"/>
      <c r="AN133" s="1223"/>
      <c r="AO133" s="1223"/>
      <c r="AP133" s="1223"/>
      <c r="AQ133" s="1223"/>
      <c r="AR133" s="1223"/>
      <c r="AS133" s="1223"/>
      <c r="AT133" s="1223"/>
      <c r="AU133" s="1223"/>
      <c r="AV133" s="1223"/>
      <c r="AW133" s="1223"/>
      <c r="AX133" s="1223"/>
      <c r="AY133" s="1223"/>
      <c r="AZ133" s="1223"/>
      <c r="BA133" s="1223"/>
      <c r="BB133" s="1223"/>
      <c r="BC133" s="1223"/>
      <c r="BD133" s="1223"/>
      <c r="BE133" s="1223"/>
      <c r="BF133" s="1223"/>
    </row>
    <row r="134" spans="1:58" s="1208" customFormat="1" ht="19.5" customHeight="1" x14ac:dyDescent="0.25">
      <c r="A134" s="1746" t="s">
        <v>1620</v>
      </c>
      <c r="B134" s="1747"/>
      <c r="C134" s="1747"/>
      <c r="D134" s="1747"/>
      <c r="E134" s="1747"/>
      <c r="F134" s="1747"/>
      <c r="G134" s="1747"/>
      <c r="H134" s="1747"/>
      <c r="I134" s="1747"/>
      <c r="J134" s="1747"/>
      <c r="K134" s="1299"/>
      <c r="L134" s="1223"/>
      <c r="M134" s="1223"/>
      <c r="N134" s="1223"/>
      <c r="O134" s="1223"/>
      <c r="P134" s="1223"/>
      <c r="Q134" s="1223"/>
      <c r="R134" s="1223"/>
      <c r="S134" s="1223"/>
      <c r="T134" s="1223"/>
      <c r="U134" s="1223"/>
      <c r="V134" s="1223"/>
      <c r="W134" s="1223"/>
      <c r="X134" s="1223"/>
      <c r="Y134" s="1223"/>
      <c r="Z134" s="1223"/>
      <c r="AA134" s="1223"/>
      <c r="AB134" s="1223"/>
      <c r="AC134" s="1223"/>
      <c r="AD134" s="1223"/>
      <c r="AE134" s="1223"/>
      <c r="AF134" s="1223"/>
      <c r="AG134" s="1223"/>
      <c r="AH134" s="1223"/>
      <c r="AI134" s="1223"/>
      <c r="AJ134" s="1223"/>
      <c r="AK134" s="1223"/>
      <c r="AL134" s="1223"/>
      <c r="AM134" s="1223"/>
      <c r="AN134" s="1223"/>
      <c r="AO134" s="1223"/>
      <c r="AP134" s="1223"/>
      <c r="AQ134" s="1223"/>
      <c r="AR134" s="1223"/>
      <c r="AS134" s="1223"/>
      <c r="AT134" s="1223"/>
      <c r="AU134" s="1223"/>
      <c r="AV134" s="1223"/>
      <c r="AW134" s="1223"/>
      <c r="AX134" s="1223"/>
      <c r="AY134" s="1223"/>
      <c r="AZ134" s="1223"/>
      <c r="BA134" s="1223"/>
      <c r="BB134" s="1223"/>
      <c r="BC134" s="1223"/>
      <c r="BD134" s="1223"/>
      <c r="BE134" s="1223"/>
      <c r="BF134" s="1223"/>
    </row>
    <row r="135" spans="1:58" s="1208" customFormat="1" ht="19.5" customHeight="1" x14ac:dyDescent="0.25">
      <c r="A135" s="1290" t="s">
        <v>1621</v>
      </c>
      <c r="B135" s="1218"/>
      <c r="C135" s="1218"/>
      <c r="D135" s="1218"/>
      <c r="E135" s="1218"/>
      <c r="F135" s="1218"/>
      <c r="G135" s="1218"/>
      <c r="H135" s="1218"/>
      <c r="I135" s="1218"/>
      <c r="J135" s="1218"/>
      <c r="K135" s="1299"/>
      <c r="L135" s="1223"/>
      <c r="M135" s="1223"/>
      <c r="N135" s="1223"/>
      <c r="O135" s="1223"/>
      <c r="P135" s="1223"/>
      <c r="Q135" s="1223"/>
      <c r="R135" s="1223"/>
      <c r="S135" s="1223"/>
      <c r="T135" s="1223"/>
      <c r="U135" s="1223"/>
      <c r="V135" s="1223"/>
      <c r="W135" s="1223"/>
      <c r="X135" s="1223"/>
      <c r="Y135" s="1223"/>
      <c r="Z135" s="1223"/>
      <c r="AA135" s="1224"/>
      <c r="AB135" s="1224"/>
      <c r="AC135" s="1224"/>
      <c r="AD135" s="1224"/>
      <c r="AE135" s="1223"/>
      <c r="AF135" s="1223"/>
      <c r="AG135" s="1223"/>
      <c r="AH135" s="1223"/>
      <c r="AI135" s="1223"/>
      <c r="AJ135" s="1223"/>
      <c r="AK135" s="1223"/>
      <c r="AL135" s="1223"/>
      <c r="AM135" s="1223"/>
      <c r="AN135" s="1223"/>
      <c r="AO135" s="1223"/>
      <c r="AP135" s="1223"/>
      <c r="AQ135" s="1223"/>
      <c r="AR135" s="1223"/>
      <c r="AS135" s="1223"/>
      <c r="AT135" s="1223"/>
      <c r="AU135" s="1223"/>
      <c r="AV135" s="1223"/>
      <c r="AW135" s="1223"/>
      <c r="AX135" s="1223"/>
      <c r="AY135" s="1223"/>
      <c r="AZ135" s="1223"/>
      <c r="BA135" s="1223"/>
      <c r="BB135" s="1223"/>
      <c r="BC135" s="1223"/>
      <c r="BD135" s="1223"/>
      <c r="BE135" s="1223"/>
      <c r="BF135" s="1223"/>
    </row>
    <row r="136" spans="1:58" s="1208" customFormat="1" ht="19.5" customHeight="1" x14ac:dyDescent="0.25">
      <c r="A136" s="1290" t="s">
        <v>1148</v>
      </c>
      <c r="B136" s="1218"/>
      <c r="C136" s="1218"/>
      <c r="D136" s="1218"/>
      <c r="E136" s="1218"/>
      <c r="F136" s="1218"/>
      <c r="G136" s="1218"/>
      <c r="H136" s="1218"/>
      <c r="I136" s="1218"/>
      <c r="J136" s="1218"/>
      <c r="K136" s="1299"/>
      <c r="L136" s="1223"/>
      <c r="M136" s="1223"/>
      <c r="N136" s="1223"/>
      <c r="O136" s="1223"/>
      <c r="P136" s="1223"/>
      <c r="Q136" s="1223"/>
      <c r="R136" s="1223"/>
      <c r="S136" s="1223"/>
      <c r="T136" s="1223"/>
      <c r="U136" s="1223"/>
      <c r="V136" s="1223"/>
      <c r="W136" s="1223"/>
      <c r="X136" s="1223"/>
      <c r="Y136" s="1223"/>
      <c r="Z136" s="1223"/>
      <c r="AA136" s="1223"/>
      <c r="AB136" s="1223"/>
      <c r="AC136" s="1223"/>
      <c r="AD136" s="1223"/>
      <c r="AE136" s="1224"/>
      <c r="AF136" s="1224"/>
      <c r="AG136" s="1224"/>
      <c r="AH136" s="1224"/>
      <c r="AI136" s="1224"/>
      <c r="AJ136" s="1224"/>
      <c r="AK136" s="1224"/>
      <c r="AL136" s="1224"/>
      <c r="AM136" s="1223"/>
      <c r="AN136" s="1223"/>
      <c r="AO136" s="1223"/>
      <c r="AP136" s="1223"/>
      <c r="AQ136" s="1223"/>
      <c r="AR136" s="1223"/>
      <c r="AS136" s="1223"/>
      <c r="AT136" s="1223"/>
      <c r="AU136" s="1223"/>
      <c r="AV136" s="1223"/>
      <c r="AW136" s="1223"/>
      <c r="AX136" s="1223"/>
      <c r="AY136" s="1223"/>
      <c r="AZ136" s="1223"/>
      <c r="BA136" s="1223"/>
      <c r="BB136" s="1223"/>
      <c r="BC136" s="1223"/>
      <c r="BD136" s="1223"/>
      <c r="BE136" s="1223"/>
      <c r="BF136" s="1223"/>
    </row>
    <row r="137" spans="1:58" s="1208" customFormat="1" ht="19.5" customHeight="1" x14ac:dyDescent="0.25">
      <c r="A137" s="1290" t="s">
        <v>1149</v>
      </c>
      <c r="B137" s="1218"/>
      <c r="C137" s="1218"/>
      <c r="D137" s="1218"/>
      <c r="E137" s="1218"/>
      <c r="F137" s="1218"/>
      <c r="G137" s="1218"/>
      <c r="H137" s="1218"/>
      <c r="I137" s="1218"/>
      <c r="J137" s="1218"/>
      <c r="K137" s="1299"/>
      <c r="L137" s="1223"/>
      <c r="M137" s="1223"/>
      <c r="N137" s="1223"/>
      <c r="O137" s="1223"/>
      <c r="P137" s="1223"/>
      <c r="Q137" s="1223"/>
      <c r="R137" s="1223"/>
      <c r="S137" s="1223"/>
      <c r="T137" s="1223"/>
      <c r="U137" s="1223"/>
      <c r="V137" s="1223"/>
      <c r="W137" s="1223"/>
      <c r="X137" s="1223"/>
      <c r="Y137" s="1223"/>
      <c r="Z137" s="1223"/>
      <c r="AA137" s="1223"/>
      <c r="AB137" s="1223"/>
      <c r="AC137" s="1223"/>
      <c r="AD137" s="1223"/>
      <c r="AE137" s="1223"/>
      <c r="AF137" s="1223"/>
      <c r="AG137" s="1223"/>
      <c r="AH137" s="1223"/>
      <c r="AI137" s="1223"/>
      <c r="AJ137" s="1223"/>
      <c r="AK137" s="1223"/>
      <c r="AL137" s="1223"/>
      <c r="AM137" s="1224"/>
      <c r="AN137" s="1224"/>
      <c r="AO137" s="1224"/>
      <c r="AP137" s="1224"/>
      <c r="AQ137" s="1223"/>
      <c r="AR137" s="1223"/>
      <c r="AS137" s="1223"/>
      <c r="AT137" s="1223"/>
      <c r="AU137" s="1223"/>
      <c r="AV137" s="1223"/>
      <c r="AW137" s="1223"/>
      <c r="AX137" s="1223"/>
      <c r="AY137" s="1223"/>
      <c r="AZ137" s="1223"/>
      <c r="BA137" s="1223"/>
      <c r="BB137" s="1223"/>
      <c r="BC137" s="1223"/>
      <c r="BD137" s="1223"/>
      <c r="BE137" s="1223"/>
      <c r="BF137" s="1223"/>
    </row>
    <row r="138" spans="1:58" s="1208" customFormat="1" ht="19.5" customHeight="1" x14ac:dyDescent="0.25">
      <c r="A138" s="1290" t="s">
        <v>1392</v>
      </c>
      <c r="B138" s="1218"/>
      <c r="C138" s="1218"/>
      <c r="D138" s="1218"/>
      <c r="E138" s="1218"/>
      <c r="F138" s="1218"/>
      <c r="G138" s="1218"/>
      <c r="H138" s="1218"/>
      <c r="I138" s="1218"/>
      <c r="J138" s="1218"/>
      <c r="K138" s="1299"/>
      <c r="L138" s="1223"/>
      <c r="M138" s="1223"/>
      <c r="N138" s="1223"/>
      <c r="O138" s="1223"/>
      <c r="P138" s="1223"/>
      <c r="Q138" s="1223"/>
      <c r="R138" s="1223"/>
      <c r="S138" s="1223"/>
      <c r="T138" s="1223"/>
      <c r="U138" s="1223"/>
      <c r="V138" s="1223"/>
      <c r="W138" s="1223"/>
      <c r="X138" s="1223"/>
      <c r="Y138" s="1223"/>
      <c r="Z138" s="1223"/>
      <c r="AA138" s="1223"/>
      <c r="AB138" s="1223"/>
      <c r="AC138" s="1223"/>
      <c r="AD138" s="1223"/>
      <c r="AE138" s="1223"/>
      <c r="AF138" s="1223"/>
      <c r="AG138" s="1223"/>
      <c r="AH138" s="1223"/>
      <c r="AI138" s="1223"/>
      <c r="AJ138" s="1223"/>
      <c r="AK138" s="1223"/>
      <c r="AL138" s="1223"/>
      <c r="AM138" s="1223"/>
      <c r="AN138" s="1223"/>
      <c r="AO138" s="1223"/>
      <c r="AP138" s="1223"/>
      <c r="AQ138" s="1224"/>
      <c r="AR138" s="1224"/>
      <c r="AS138" s="1224"/>
      <c r="AT138" s="1224"/>
      <c r="AU138" s="1224"/>
      <c r="AV138" s="1224"/>
      <c r="AW138" s="1224"/>
      <c r="AX138" s="1224"/>
      <c r="AY138" s="1223"/>
      <c r="AZ138" s="1223"/>
      <c r="BA138" s="1223"/>
      <c r="BB138" s="1223"/>
      <c r="BC138" s="1223"/>
      <c r="BD138" s="1223"/>
      <c r="BE138" s="1223"/>
      <c r="BF138" s="1223"/>
    </row>
    <row r="139" spans="1:58" s="1208" customFormat="1" ht="19.5" customHeight="1" x14ac:dyDescent="0.25">
      <c r="A139" s="1290" t="s">
        <v>1151</v>
      </c>
      <c r="B139" s="1218"/>
      <c r="C139" s="1218"/>
      <c r="D139" s="1218"/>
      <c r="E139" s="1218"/>
      <c r="F139" s="1218"/>
      <c r="G139" s="1218"/>
      <c r="H139" s="1218"/>
      <c r="I139" s="1218"/>
      <c r="J139" s="1218"/>
      <c r="K139" s="1299"/>
      <c r="L139" s="1223"/>
      <c r="M139" s="1223"/>
      <c r="N139" s="1223"/>
      <c r="O139" s="1223"/>
      <c r="P139" s="1223"/>
      <c r="Q139" s="1223"/>
      <c r="R139" s="1223"/>
      <c r="S139" s="1223"/>
      <c r="T139" s="1223"/>
      <c r="U139" s="1223"/>
      <c r="V139" s="1223"/>
      <c r="W139" s="1223"/>
      <c r="X139" s="1223"/>
      <c r="Y139" s="1223"/>
      <c r="Z139" s="1223"/>
      <c r="AA139" s="1223"/>
      <c r="AB139" s="1223"/>
      <c r="AC139" s="1223"/>
      <c r="AD139" s="1223"/>
      <c r="AE139" s="1223"/>
      <c r="AF139" s="1223"/>
      <c r="AG139" s="1223"/>
      <c r="AH139" s="1223"/>
      <c r="AI139" s="1223"/>
      <c r="AJ139" s="1223"/>
      <c r="AK139" s="1223"/>
      <c r="AL139" s="1223"/>
      <c r="AM139" s="1223"/>
      <c r="AN139" s="1223"/>
      <c r="AO139" s="1223"/>
      <c r="AP139" s="1223"/>
      <c r="AQ139" s="1223"/>
      <c r="AR139" s="1223"/>
      <c r="AS139" s="1223"/>
      <c r="AT139" s="1223"/>
      <c r="AU139" s="1223"/>
      <c r="AV139" s="1223"/>
      <c r="AW139" s="1223"/>
      <c r="AX139" s="1223"/>
      <c r="AY139" s="1224"/>
      <c r="AZ139" s="1223"/>
      <c r="BA139" s="1223"/>
      <c r="BB139" s="1223"/>
      <c r="BC139" s="1223"/>
      <c r="BD139" s="1223"/>
      <c r="BE139" s="1223"/>
      <c r="BF139" s="1223"/>
    </row>
    <row r="140" spans="1:58" s="1208" customFormat="1" ht="19.5" customHeight="1" x14ac:dyDescent="0.25">
      <c r="A140" s="1290" t="s">
        <v>1152</v>
      </c>
      <c r="B140" s="1218"/>
      <c r="C140" s="1218"/>
      <c r="D140" s="1218"/>
      <c r="E140" s="1218"/>
      <c r="F140" s="1218"/>
      <c r="G140" s="1218"/>
      <c r="H140" s="1218"/>
      <c r="I140" s="1218"/>
      <c r="J140" s="1218"/>
      <c r="K140" s="1299"/>
      <c r="L140" s="1223"/>
      <c r="M140" s="1223"/>
      <c r="N140" s="1223"/>
      <c r="O140" s="1223"/>
      <c r="P140" s="1223"/>
      <c r="Q140" s="1223"/>
      <c r="R140" s="1223"/>
      <c r="S140" s="1223"/>
      <c r="T140" s="1223"/>
      <c r="U140" s="1223"/>
      <c r="V140" s="1223"/>
      <c r="W140" s="1223"/>
      <c r="X140" s="1223"/>
      <c r="Y140" s="1223"/>
      <c r="Z140" s="1223"/>
      <c r="AA140" s="1223"/>
      <c r="AB140" s="1223"/>
      <c r="AC140" s="1223"/>
      <c r="AD140" s="1223"/>
      <c r="AE140" s="1223"/>
      <c r="AF140" s="1223"/>
      <c r="AG140" s="1223"/>
      <c r="AH140" s="1223"/>
      <c r="AI140" s="1223"/>
      <c r="AJ140" s="1223"/>
      <c r="AK140" s="1223"/>
      <c r="AL140" s="1223"/>
      <c r="AM140" s="1223"/>
      <c r="AN140" s="1223"/>
      <c r="AO140" s="1223"/>
      <c r="AP140" s="1223"/>
      <c r="AQ140" s="1223"/>
      <c r="AR140" s="1223"/>
      <c r="AS140" s="1223"/>
      <c r="AT140" s="1223"/>
      <c r="AU140" s="1223"/>
      <c r="AV140" s="1223"/>
      <c r="AW140" s="1223"/>
      <c r="AX140" s="1223"/>
      <c r="AY140" s="1223"/>
      <c r="AZ140" s="1224"/>
      <c r="BA140" s="1223"/>
      <c r="BB140" s="1223"/>
      <c r="BC140" s="1223"/>
      <c r="BD140" s="1223"/>
      <c r="BE140" s="1223"/>
      <c r="BF140" s="1223"/>
    </row>
    <row r="141" spans="1:58" s="1208" customFormat="1" ht="19.5" customHeight="1" x14ac:dyDescent="0.25">
      <c r="A141" s="1290" t="s">
        <v>1611</v>
      </c>
      <c r="B141" s="1218"/>
      <c r="C141" s="1218"/>
      <c r="D141" s="1218"/>
      <c r="E141" s="1218"/>
      <c r="F141" s="1218"/>
      <c r="G141" s="1218"/>
      <c r="H141" s="1218"/>
      <c r="I141" s="1218"/>
      <c r="J141" s="1218"/>
      <c r="K141" s="1299"/>
      <c r="L141" s="1223"/>
      <c r="M141" s="1223"/>
      <c r="N141" s="1223"/>
      <c r="O141" s="1223"/>
      <c r="P141" s="1223"/>
      <c r="Q141" s="1223"/>
      <c r="R141" s="1223"/>
      <c r="S141" s="1223"/>
      <c r="T141" s="1223"/>
      <c r="U141" s="1223"/>
      <c r="V141" s="1223"/>
      <c r="W141" s="1223"/>
      <c r="X141" s="1223"/>
      <c r="Y141" s="1223"/>
      <c r="Z141" s="1223"/>
      <c r="AA141" s="1223"/>
      <c r="AB141" s="1223"/>
      <c r="AC141" s="1223"/>
      <c r="AD141" s="1223"/>
      <c r="AE141" s="1223"/>
      <c r="AF141" s="1223"/>
      <c r="AG141" s="1223"/>
      <c r="AH141" s="1223"/>
      <c r="AI141" s="1223"/>
      <c r="AJ141" s="1223"/>
      <c r="AK141" s="1223"/>
      <c r="AL141" s="1223"/>
      <c r="AM141" s="1223"/>
      <c r="AN141" s="1223"/>
      <c r="AO141" s="1223"/>
      <c r="AP141" s="1223"/>
      <c r="AQ141" s="1223"/>
      <c r="AR141" s="1223"/>
      <c r="AS141" s="1223"/>
      <c r="AT141" s="1223"/>
      <c r="AU141" s="1223"/>
      <c r="AV141" s="1223"/>
      <c r="AW141" s="1223"/>
      <c r="AX141" s="1223"/>
      <c r="AY141" s="1223"/>
      <c r="AZ141" s="1224"/>
      <c r="BA141" s="1224"/>
      <c r="BB141" s="1224"/>
      <c r="BC141" s="1224"/>
      <c r="BD141" s="1224"/>
      <c r="BE141" s="1224"/>
      <c r="BF141" s="1224">
        <v>2019</v>
      </c>
    </row>
    <row r="142" spans="1:58" s="1208" customFormat="1" ht="19.5" customHeight="1" x14ac:dyDescent="0.25">
      <c r="A142" s="1290" t="s">
        <v>1612</v>
      </c>
      <c r="B142" s="1218"/>
      <c r="C142" s="1218"/>
      <c r="D142" s="1218"/>
      <c r="E142" s="1218"/>
      <c r="F142" s="1218"/>
      <c r="G142" s="1218"/>
      <c r="H142" s="1218"/>
      <c r="I142" s="1218"/>
      <c r="J142" s="1218"/>
      <c r="K142" s="1299"/>
      <c r="L142" s="1223"/>
      <c r="M142" s="1223"/>
      <c r="N142" s="1223"/>
      <c r="O142" s="1223"/>
      <c r="P142" s="1223"/>
      <c r="Q142" s="1223"/>
      <c r="R142" s="1223"/>
      <c r="S142" s="1223"/>
      <c r="T142" s="1223"/>
      <c r="U142" s="1223"/>
      <c r="V142" s="1223"/>
      <c r="W142" s="1223"/>
      <c r="X142" s="1223"/>
      <c r="Y142" s="1223"/>
      <c r="Z142" s="1223"/>
      <c r="AA142" s="1223"/>
      <c r="AB142" s="1223"/>
      <c r="AC142" s="1223"/>
      <c r="AD142" s="1223"/>
      <c r="AE142" s="1223"/>
      <c r="AF142" s="1223"/>
      <c r="AG142" s="1223"/>
      <c r="AH142" s="1223"/>
      <c r="AI142" s="1223"/>
      <c r="AJ142" s="1223"/>
      <c r="AK142" s="1223"/>
      <c r="AL142" s="1223"/>
      <c r="AM142" s="1223"/>
      <c r="AN142" s="1223"/>
      <c r="AO142" s="1223"/>
      <c r="AP142" s="1223"/>
      <c r="AQ142" s="1223"/>
      <c r="AR142" s="1223"/>
      <c r="AS142" s="1223"/>
      <c r="AT142" s="1223"/>
      <c r="AU142" s="1223"/>
      <c r="AV142" s="1223"/>
      <c r="AW142" s="1223"/>
      <c r="AX142" s="1223"/>
      <c r="AY142" s="1223"/>
      <c r="AZ142" s="1223"/>
      <c r="BA142" s="1223"/>
      <c r="BB142" s="1223"/>
      <c r="BC142" s="1223"/>
      <c r="BD142" s="1223"/>
      <c r="BE142" s="1223"/>
      <c r="BF142" s="1224">
        <v>2019</v>
      </c>
    </row>
    <row r="143" spans="1:58" s="1208" customFormat="1" ht="19.5" customHeight="1" x14ac:dyDescent="0.25">
      <c r="A143" s="1290" t="s">
        <v>1613</v>
      </c>
      <c r="B143" s="1218"/>
      <c r="C143" s="1218"/>
      <c r="D143" s="1218"/>
      <c r="E143" s="1218"/>
      <c r="F143" s="1218"/>
      <c r="G143" s="1218"/>
      <c r="H143" s="1218"/>
      <c r="I143" s="1218"/>
      <c r="J143" s="1218"/>
      <c r="K143" s="1299"/>
      <c r="L143" s="1223"/>
      <c r="M143" s="1223"/>
      <c r="N143" s="1223"/>
      <c r="O143" s="1223"/>
      <c r="P143" s="1223"/>
      <c r="Q143" s="1223"/>
      <c r="R143" s="1223"/>
      <c r="S143" s="1223"/>
      <c r="T143" s="1223"/>
      <c r="U143" s="1223"/>
      <c r="V143" s="1223"/>
      <c r="W143" s="1223"/>
      <c r="X143" s="1223"/>
      <c r="Y143" s="1223"/>
      <c r="Z143" s="1223"/>
      <c r="AA143" s="1223"/>
      <c r="AB143" s="1223"/>
      <c r="AC143" s="1223"/>
      <c r="AD143" s="1223"/>
      <c r="AE143" s="1223"/>
      <c r="AF143" s="1223"/>
      <c r="AG143" s="1223"/>
      <c r="AH143" s="1223"/>
      <c r="AI143" s="1223"/>
      <c r="AJ143" s="1223"/>
      <c r="AK143" s="1223"/>
      <c r="AL143" s="1223"/>
      <c r="AM143" s="1223"/>
      <c r="AN143" s="1223"/>
      <c r="AO143" s="1223"/>
      <c r="AP143" s="1223"/>
      <c r="AQ143" s="1223"/>
      <c r="AR143" s="1223"/>
      <c r="AS143" s="1223"/>
      <c r="AT143" s="1223"/>
      <c r="AU143" s="1223"/>
      <c r="AV143" s="1223"/>
      <c r="AW143" s="1223"/>
      <c r="AX143" s="1223"/>
      <c r="AY143" s="1223"/>
      <c r="AZ143" s="1223"/>
      <c r="BA143" s="1223"/>
      <c r="BB143" s="1223"/>
      <c r="BC143" s="1223"/>
      <c r="BD143" s="1223"/>
      <c r="BE143" s="1223"/>
      <c r="BF143" s="1224">
        <v>2019</v>
      </c>
    </row>
    <row r="144" spans="1:58" s="1208" customFormat="1" ht="19.5" customHeight="1" x14ac:dyDescent="0.25">
      <c r="A144" s="1290" t="s">
        <v>1614</v>
      </c>
      <c r="B144" s="1218"/>
      <c r="C144" s="1218"/>
      <c r="D144" s="1218"/>
      <c r="E144" s="1218"/>
      <c r="F144" s="1218"/>
      <c r="G144" s="1218"/>
      <c r="H144" s="1218"/>
      <c r="I144" s="1218"/>
      <c r="J144" s="1218"/>
      <c r="K144" s="1299"/>
      <c r="L144" s="1223"/>
      <c r="M144" s="1223"/>
      <c r="N144" s="1223"/>
      <c r="O144" s="1223"/>
      <c r="P144" s="1223"/>
      <c r="Q144" s="1223"/>
      <c r="R144" s="1223"/>
      <c r="S144" s="1223"/>
      <c r="T144" s="1223"/>
      <c r="U144" s="1223"/>
      <c r="V144" s="1223"/>
      <c r="W144" s="1223"/>
      <c r="X144" s="1223"/>
      <c r="Y144" s="1223"/>
      <c r="Z144" s="1223"/>
      <c r="AA144" s="1223"/>
      <c r="AB144" s="1223"/>
      <c r="AC144" s="1223"/>
      <c r="AD144" s="1223"/>
      <c r="AE144" s="1223"/>
      <c r="AF144" s="1223"/>
      <c r="AG144" s="1223"/>
      <c r="AH144" s="1223"/>
      <c r="AI144" s="1223"/>
      <c r="AJ144" s="1223"/>
      <c r="AK144" s="1223"/>
      <c r="AL144" s="1223"/>
      <c r="AM144" s="1223"/>
      <c r="AN144" s="1223"/>
      <c r="AO144" s="1223"/>
      <c r="AP144" s="1223"/>
      <c r="AQ144" s="1223"/>
      <c r="AR144" s="1223"/>
      <c r="AS144" s="1223"/>
      <c r="AT144" s="1223"/>
      <c r="AU144" s="1223"/>
      <c r="AV144" s="1223"/>
      <c r="AW144" s="1223"/>
      <c r="AX144" s="1223"/>
      <c r="AY144" s="1223"/>
      <c r="AZ144" s="1223"/>
      <c r="BA144" s="1223"/>
      <c r="BB144" s="1223"/>
      <c r="BC144" s="1223"/>
      <c r="BD144" s="1223"/>
      <c r="BE144" s="1223"/>
      <c r="BF144" s="1224">
        <v>2019</v>
      </c>
    </row>
    <row r="145" spans="1:58" s="1208" customFormat="1" ht="19.5" customHeight="1" x14ac:dyDescent="0.25">
      <c r="A145" s="1290" t="s">
        <v>1615</v>
      </c>
      <c r="B145" s="1218"/>
      <c r="C145" s="1218"/>
      <c r="D145" s="1218"/>
      <c r="E145" s="1218"/>
      <c r="F145" s="1218"/>
      <c r="G145" s="1218"/>
      <c r="H145" s="1218"/>
      <c r="I145" s="1218"/>
      <c r="J145" s="1218"/>
      <c r="K145" s="1299"/>
      <c r="L145" s="1223"/>
      <c r="M145" s="1223"/>
      <c r="N145" s="1223"/>
      <c r="O145" s="1223"/>
      <c r="P145" s="1223"/>
      <c r="Q145" s="1223"/>
      <c r="R145" s="1223"/>
      <c r="S145" s="1223"/>
      <c r="T145" s="1223"/>
      <c r="U145" s="1223"/>
      <c r="V145" s="1223"/>
      <c r="W145" s="1223"/>
      <c r="X145" s="1223"/>
      <c r="Y145" s="1223"/>
      <c r="Z145" s="1223"/>
      <c r="AA145" s="1223"/>
      <c r="AB145" s="1223"/>
      <c r="AC145" s="1223"/>
      <c r="AD145" s="1223"/>
      <c r="AE145" s="1223"/>
      <c r="AF145" s="1223"/>
      <c r="AG145" s="1223"/>
      <c r="AH145" s="1223"/>
      <c r="AI145" s="1223"/>
      <c r="AJ145" s="1223"/>
      <c r="AK145" s="1223"/>
      <c r="AL145" s="1223"/>
      <c r="AM145" s="1223"/>
      <c r="AN145" s="1223"/>
      <c r="AO145" s="1223"/>
      <c r="AP145" s="1223"/>
      <c r="AQ145" s="1223"/>
      <c r="AR145" s="1223"/>
      <c r="AS145" s="1223"/>
      <c r="AT145" s="1223"/>
      <c r="AU145" s="1223"/>
      <c r="AV145" s="1223"/>
      <c r="AW145" s="1223"/>
      <c r="AX145" s="1223"/>
      <c r="AY145" s="1223"/>
      <c r="AZ145" s="1223"/>
      <c r="BA145" s="1223"/>
      <c r="BB145" s="1223"/>
      <c r="BC145" s="1223"/>
      <c r="BD145" s="1223"/>
      <c r="BE145" s="1223"/>
      <c r="BF145" s="1224">
        <v>2019</v>
      </c>
    </row>
    <row r="146" spans="1:58" s="1208" customFormat="1" ht="19.5" customHeight="1" x14ac:dyDescent="0.25">
      <c r="A146" s="1290" t="s">
        <v>1616</v>
      </c>
      <c r="B146" s="1218"/>
      <c r="C146" s="1218"/>
      <c r="D146" s="1218"/>
      <c r="E146" s="1218"/>
      <c r="F146" s="1218"/>
      <c r="G146" s="1218"/>
      <c r="H146" s="1218"/>
      <c r="I146" s="1218"/>
      <c r="J146" s="1218"/>
      <c r="K146" s="1299"/>
      <c r="L146" s="1223"/>
      <c r="M146" s="1223"/>
      <c r="N146" s="1223"/>
      <c r="O146" s="1223"/>
      <c r="P146" s="1223"/>
      <c r="Q146" s="1223"/>
      <c r="R146" s="1223"/>
      <c r="S146" s="1223"/>
      <c r="T146" s="1223"/>
      <c r="U146" s="1223"/>
      <c r="V146" s="1223"/>
      <c r="W146" s="1223"/>
      <c r="X146" s="1223"/>
      <c r="Y146" s="1223"/>
      <c r="Z146" s="1223"/>
      <c r="AA146" s="1223"/>
      <c r="AB146" s="1223"/>
      <c r="AC146" s="1223"/>
      <c r="AD146" s="1223"/>
      <c r="AE146" s="1223"/>
      <c r="AF146" s="1223"/>
      <c r="AG146" s="1223"/>
      <c r="AH146" s="1223"/>
      <c r="AI146" s="1223"/>
      <c r="AJ146" s="1223"/>
      <c r="AK146" s="1223"/>
      <c r="AL146" s="1223"/>
      <c r="AM146" s="1223"/>
      <c r="AN146" s="1223"/>
      <c r="AO146" s="1223"/>
      <c r="AP146" s="1223"/>
      <c r="AQ146" s="1223"/>
      <c r="AR146" s="1223"/>
      <c r="AS146" s="1223"/>
      <c r="AT146" s="1223"/>
      <c r="AU146" s="1223"/>
      <c r="AV146" s="1223"/>
      <c r="AW146" s="1223"/>
      <c r="AX146" s="1223"/>
      <c r="AY146" s="1223"/>
      <c r="AZ146" s="1223"/>
      <c r="BA146" s="1223"/>
      <c r="BB146" s="1223"/>
      <c r="BC146" s="1223"/>
      <c r="BD146" s="1223"/>
      <c r="BE146" s="1223"/>
      <c r="BF146" s="1224">
        <v>2019</v>
      </c>
    </row>
    <row r="147" spans="1:58" s="1208" customFormat="1" ht="19.5" customHeight="1" thickBot="1" x14ac:dyDescent="0.3">
      <c r="A147" s="933" t="s">
        <v>1622</v>
      </c>
      <c r="B147" s="933"/>
      <c r="C147" s="933"/>
      <c r="D147" s="933"/>
      <c r="E147" s="933"/>
      <c r="F147" s="933"/>
      <c r="G147" s="933"/>
      <c r="H147" s="1301"/>
      <c r="I147" s="1301"/>
      <c r="J147" s="1301">
        <v>5000</v>
      </c>
      <c r="K147" s="1299"/>
      <c r="L147" s="1223"/>
      <c r="M147" s="1223"/>
      <c r="N147" s="1223"/>
      <c r="O147" s="1223"/>
      <c r="P147" s="1223"/>
      <c r="Q147" s="1223"/>
      <c r="R147" s="1223"/>
      <c r="S147" s="1223"/>
      <c r="T147" s="1223"/>
      <c r="U147" s="1223"/>
      <c r="V147" s="1223"/>
      <c r="W147" s="1223"/>
      <c r="X147" s="1223"/>
      <c r="Y147" s="1223"/>
      <c r="Z147" s="1223"/>
      <c r="AA147" s="1223"/>
      <c r="AB147" s="1223"/>
      <c r="AC147" s="1223"/>
      <c r="AD147" s="1223"/>
      <c r="AE147" s="1223"/>
      <c r="AF147" s="1223"/>
      <c r="AG147" s="1223"/>
      <c r="AH147" s="1223"/>
      <c r="AI147" s="1223"/>
      <c r="AJ147" s="1223"/>
      <c r="AK147" s="1223"/>
      <c r="AL147" s="1223"/>
      <c r="AM147" s="1223"/>
      <c r="AN147" s="1223"/>
      <c r="AO147" s="1223"/>
      <c r="AP147" s="1223"/>
      <c r="AQ147" s="1223"/>
      <c r="AR147" s="1223"/>
      <c r="AS147" s="1223"/>
      <c r="AT147" s="1223"/>
      <c r="AU147" s="1223"/>
      <c r="AV147" s="1223"/>
      <c r="AW147" s="1223"/>
      <c r="AX147" s="1223"/>
      <c r="AY147" s="1223"/>
      <c r="AZ147" s="1223"/>
      <c r="BA147" s="1223"/>
      <c r="BB147" s="1223"/>
      <c r="BC147" s="1223"/>
      <c r="BD147" s="1223"/>
      <c r="BE147" s="1223"/>
      <c r="BF147" s="1224"/>
    </row>
    <row r="148" spans="1:58" s="1208" customFormat="1" ht="19.5" customHeight="1" x14ac:dyDescent="0.25">
      <c r="A148" s="1746" t="s">
        <v>1623</v>
      </c>
      <c r="B148" s="1747"/>
      <c r="C148" s="1747"/>
      <c r="D148" s="1747"/>
      <c r="E148" s="1747"/>
      <c r="F148" s="1747"/>
      <c r="G148" s="1747"/>
      <c r="H148" s="1747"/>
      <c r="I148" s="1747"/>
      <c r="J148" s="1747"/>
      <c r="K148" s="1299"/>
      <c r="L148" s="1223"/>
      <c r="M148" s="1223"/>
      <c r="N148" s="1223"/>
      <c r="O148" s="1223"/>
      <c r="P148" s="1223"/>
      <c r="Q148" s="1223"/>
      <c r="R148" s="1223"/>
      <c r="S148" s="1223"/>
      <c r="T148" s="1223"/>
      <c r="U148" s="1223"/>
      <c r="V148" s="1223"/>
      <c r="W148" s="1223"/>
      <c r="X148" s="1223"/>
      <c r="Y148" s="1223"/>
      <c r="Z148" s="1223"/>
      <c r="AA148" s="1223"/>
      <c r="AB148" s="1223"/>
      <c r="AC148" s="1223"/>
      <c r="AD148" s="1223"/>
      <c r="AE148" s="1223"/>
      <c r="AF148" s="1223"/>
      <c r="AG148" s="1223"/>
      <c r="AH148" s="1223"/>
      <c r="AI148" s="1223"/>
      <c r="AJ148" s="1223"/>
      <c r="AK148" s="1223"/>
      <c r="AL148" s="1223"/>
      <c r="AM148" s="1223"/>
      <c r="AN148" s="1223"/>
      <c r="AO148" s="1223"/>
      <c r="AP148" s="1223"/>
      <c r="AQ148" s="1223"/>
      <c r="AR148" s="1223"/>
      <c r="AS148" s="1223"/>
      <c r="AT148" s="1223"/>
      <c r="AU148" s="1223"/>
      <c r="AV148" s="1223"/>
      <c r="AW148" s="1223"/>
      <c r="AX148" s="1223"/>
      <c r="AY148" s="1223"/>
      <c r="AZ148" s="1223"/>
      <c r="BA148" s="1223"/>
      <c r="BB148" s="1223"/>
      <c r="BC148" s="1223"/>
      <c r="BD148" s="1223"/>
      <c r="BE148" s="1223"/>
      <c r="BF148" s="1223"/>
    </row>
    <row r="149" spans="1:58" s="1208" customFormat="1" ht="19.5" customHeight="1" x14ac:dyDescent="0.25">
      <c r="A149" s="1290" t="s">
        <v>1624</v>
      </c>
      <c r="B149" s="1218"/>
      <c r="C149" s="1218"/>
      <c r="D149" s="1218"/>
      <c r="E149" s="1218"/>
      <c r="F149" s="1218"/>
      <c r="G149" s="1218"/>
      <c r="H149" s="1218"/>
      <c r="I149" s="1218"/>
      <c r="J149" s="1218"/>
      <c r="K149" s="1299"/>
      <c r="L149" s="1223"/>
      <c r="M149" s="1223"/>
      <c r="N149" s="1223"/>
      <c r="O149" s="1223"/>
      <c r="P149" s="1223"/>
      <c r="Q149" s="1223"/>
      <c r="R149" s="1223"/>
      <c r="S149" s="1223"/>
      <c r="T149" s="1223"/>
      <c r="U149" s="1223"/>
      <c r="V149" s="1223"/>
      <c r="W149" s="1223"/>
      <c r="X149" s="1223"/>
      <c r="Y149" s="1223"/>
      <c r="Z149" s="1223"/>
      <c r="AA149" s="1224"/>
      <c r="AB149" s="1224"/>
      <c r="AC149" s="1224"/>
      <c r="AD149" s="1224"/>
      <c r="AE149" s="1223"/>
      <c r="AF149" s="1223"/>
      <c r="AG149" s="1223"/>
      <c r="AH149" s="1223"/>
      <c r="AI149" s="1223"/>
      <c r="AJ149" s="1223"/>
      <c r="AK149" s="1223"/>
      <c r="AL149" s="1223"/>
      <c r="AM149" s="1223"/>
      <c r="AN149" s="1223"/>
      <c r="AO149" s="1223"/>
      <c r="AP149" s="1223"/>
      <c r="AQ149" s="1223"/>
      <c r="AR149" s="1223"/>
      <c r="AS149" s="1223"/>
      <c r="AT149" s="1223"/>
      <c r="AU149" s="1223"/>
      <c r="AV149" s="1223"/>
      <c r="AW149" s="1223"/>
      <c r="AX149" s="1223"/>
      <c r="AY149" s="1223"/>
      <c r="AZ149" s="1223"/>
      <c r="BA149" s="1223"/>
      <c r="BB149" s="1223"/>
      <c r="BC149" s="1223"/>
      <c r="BD149" s="1223"/>
      <c r="BE149" s="1223"/>
      <c r="BF149" s="1223"/>
    </row>
    <row r="150" spans="1:58" s="1208" customFormat="1" ht="19.5" customHeight="1" x14ac:dyDescent="0.25">
      <c r="A150" s="1290" t="s">
        <v>1148</v>
      </c>
      <c r="B150" s="1218"/>
      <c r="C150" s="1218"/>
      <c r="D150" s="1218"/>
      <c r="E150" s="1218"/>
      <c r="F150" s="1218"/>
      <c r="G150" s="1218"/>
      <c r="H150" s="1218"/>
      <c r="I150" s="1218"/>
      <c r="J150" s="1218"/>
      <c r="K150" s="1299"/>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4"/>
      <c r="AF150" s="1224"/>
      <c r="AG150" s="1224"/>
      <c r="AH150" s="1224"/>
      <c r="AI150" s="1224"/>
      <c r="AJ150" s="1224"/>
      <c r="AK150" s="1224"/>
      <c r="AL150" s="1224"/>
      <c r="AM150" s="1223"/>
      <c r="AN150" s="1223"/>
      <c r="AO150" s="1223"/>
      <c r="AP150" s="1223"/>
      <c r="AQ150" s="1223"/>
      <c r="AR150" s="1223"/>
      <c r="AS150" s="1223"/>
      <c r="AT150" s="1223"/>
      <c r="AU150" s="1223"/>
      <c r="AV150" s="1223"/>
      <c r="AW150" s="1223"/>
      <c r="AX150" s="1223"/>
      <c r="AY150" s="1223"/>
      <c r="AZ150" s="1223"/>
      <c r="BA150" s="1223"/>
      <c r="BB150" s="1223"/>
      <c r="BC150" s="1223"/>
      <c r="BD150" s="1223"/>
      <c r="BE150" s="1223"/>
      <c r="BF150" s="1223"/>
    </row>
    <row r="151" spans="1:58" s="1208" customFormat="1" ht="19.5" customHeight="1" x14ac:dyDescent="0.25">
      <c r="A151" s="1290" t="s">
        <v>1149</v>
      </c>
      <c r="B151" s="1218"/>
      <c r="C151" s="1218"/>
      <c r="D151" s="1218"/>
      <c r="E151" s="1218"/>
      <c r="F151" s="1218"/>
      <c r="G151" s="1218"/>
      <c r="H151" s="1218"/>
      <c r="I151" s="1218"/>
      <c r="J151" s="1218"/>
      <c r="K151" s="1299"/>
      <c r="L151" s="1223"/>
      <c r="M151" s="1223"/>
      <c r="N151" s="1223"/>
      <c r="O151" s="1223"/>
      <c r="P151" s="1223"/>
      <c r="Q151" s="1223"/>
      <c r="R151" s="1223"/>
      <c r="S151" s="1223"/>
      <c r="T151" s="1223"/>
      <c r="U151" s="1223"/>
      <c r="V151" s="1223"/>
      <c r="W151" s="1223"/>
      <c r="X151" s="1223"/>
      <c r="Y151" s="1223"/>
      <c r="Z151" s="1223"/>
      <c r="AA151" s="1223"/>
      <c r="AB151" s="1223"/>
      <c r="AC151" s="1223"/>
      <c r="AD151" s="1223"/>
      <c r="AE151" s="1223"/>
      <c r="AF151" s="1223"/>
      <c r="AG151" s="1223"/>
      <c r="AH151" s="1223"/>
      <c r="AI151" s="1223"/>
      <c r="AJ151" s="1223"/>
      <c r="AK151" s="1223"/>
      <c r="AL151" s="1223"/>
      <c r="AM151" s="1224"/>
      <c r="AN151" s="1224"/>
      <c r="AO151" s="1224"/>
      <c r="AP151" s="1224"/>
      <c r="AQ151" s="1223"/>
      <c r="AR151" s="1223"/>
      <c r="AS151" s="1223"/>
      <c r="AT151" s="1223"/>
      <c r="AU151" s="1223"/>
      <c r="AV151" s="1223"/>
      <c r="AW151" s="1223"/>
      <c r="AX151" s="1223"/>
      <c r="AY151" s="1223"/>
      <c r="AZ151" s="1223"/>
      <c r="BA151" s="1223"/>
      <c r="BB151" s="1223"/>
      <c r="BC151" s="1223"/>
      <c r="BD151" s="1223"/>
      <c r="BE151" s="1223"/>
      <c r="BF151" s="1223"/>
    </row>
    <row r="152" spans="1:58" s="1208" customFormat="1" ht="19.5" customHeight="1" x14ac:dyDescent="0.25">
      <c r="A152" s="1290" t="s">
        <v>1392</v>
      </c>
      <c r="B152" s="1218"/>
      <c r="C152" s="1218"/>
      <c r="D152" s="1218"/>
      <c r="E152" s="1218"/>
      <c r="F152" s="1218"/>
      <c r="G152" s="1218"/>
      <c r="H152" s="1218"/>
      <c r="I152" s="1218"/>
      <c r="J152" s="1218"/>
      <c r="K152" s="1299"/>
      <c r="L152" s="1223"/>
      <c r="M152" s="1223"/>
      <c r="N152" s="1223"/>
      <c r="O152" s="1223"/>
      <c r="P152" s="1223"/>
      <c r="Q152" s="1223"/>
      <c r="R152" s="1223"/>
      <c r="S152" s="1223"/>
      <c r="T152" s="1223"/>
      <c r="U152" s="1223"/>
      <c r="V152" s="1223"/>
      <c r="W152" s="1223"/>
      <c r="X152" s="1223"/>
      <c r="Y152" s="1223"/>
      <c r="Z152" s="1223"/>
      <c r="AA152" s="1223"/>
      <c r="AB152" s="1223"/>
      <c r="AC152" s="1223"/>
      <c r="AD152" s="1223"/>
      <c r="AE152" s="1223"/>
      <c r="AF152" s="1223"/>
      <c r="AG152" s="1223"/>
      <c r="AH152" s="1223"/>
      <c r="AI152" s="1223"/>
      <c r="AJ152" s="1223"/>
      <c r="AK152" s="1223"/>
      <c r="AL152" s="1223"/>
      <c r="AM152" s="1223"/>
      <c r="AN152" s="1223"/>
      <c r="AO152" s="1223"/>
      <c r="AP152" s="1223"/>
      <c r="AQ152" s="1224"/>
      <c r="AR152" s="1224"/>
      <c r="AS152" s="1224"/>
      <c r="AT152" s="1224"/>
      <c r="AU152" s="1224"/>
      <c r="AV152" s="1224"/>
      <c r="AW152" s="1224"/>
      <c r="AX152" s="1224"/>
      <c r="AY152" s="1223"/>
      <c r="AZ152" s="1223"/>
      <c r="BA152" s="1223"/>
      <c r="BB152" s="1223"/>
      <c r="BC152" s="1223"/>
      <c r="BD152" s="1223"/>
      <c r="BE152" s="1223"/>
      <c r="BF152" s="1223"/>
    </row>
    <row r="153" spans="1:58" s="1208" customFormat="1" ht="19.5" customHeight="1" x14ac:dyDescent="0.25">
      <c r="A153" s="1290" t="s">
        <v>1151</v>
      </c>
      <c r="B153" s="1218"/>
      <c r="C153" s="1218"/>
      <c r="D153" s="1218"/>
      <c r="E153" s="1218"/>
      <c r="F153" s="1218"/>
      <c r="G153" s="1218"/>
      <c r="H153" s="1218"/>
      <c r="I153" s="1218"/>
      <c r="J153" s="1218"/>
      <c r="K153" s="1299"/>
      <c r="L153" s="1223"/>
      <c r="M153" s="1223"/>
      <c r="N153" s="1223"/>
      <c r="O153" s="1223"/>
      <c r="P153" s="1223"/>
      <c r="Q153" s="1223"/>
      <c r="R153" s="1223"/>
      <c r="S153" s="1223"/>
      <c r="T153" s="1223"/>
      <c r="U153" s="1223"/>
      <c r="V153" s="1223"/>
      <c r="W153" s="1223"/>
      <c r="X153" s="1223"/>
      <c r="Y153" s="1223"/>
      <c r="Z153" s="1223"/>
      <c r="AA153" s="1223"/>
      <c r="AB153" s="1223"/>
      <c r="AC153" s="1223"/>
      <c r="AD153" s="1223"/>
      <c r="AE153" s="1223"/>
      <c r="AF153" s="1223"/>
      <c r="AG153" s="1223"/>
      <c r="AH153" s="1223"/>
      <c r="AI153" s="1223"/>
      <c r="AJ153" s="1223"/>
      <c r="AK153" s="1223"/>
      <c r="AL153" s="1223"/>
      <c r="AM153" s="1223"/>
      <c r="AN153" s="1223"/>
      <c r="AO153" s="1223"/>
      <c r="AP153" s="1223"/>
      <c r="AQ153" s="1223"/>
      <c r="AR153" s="1223"/>
      <c r="AS153" s="1223"/>
      <c r="AT153" s="1223"/>
      <c r="AU153" s="1223"/>
      <c r="AV153" s="1223"/>
      <c r="AW153" s="1223"/>
      <c r="AX153" s="1223"/>
      <c r="AY153" s="1224"/>
      <c r="AZ153" s="1223"/>
      <c r="BA153" s="1223"/>
      <c r="BB153" s="1223"/>
      <c r="BC153" s="1223"/>
      <c r="BD153" s="1223"/>
      <c r="BE153" s="1223"/>
      <c r="BF153" s="1223"/>
    </row>
    <row r="154" spans="1:58" s="1208" customFormat="1" ht="19.5" customHeight="1" x14ac:dyDescent="0.25">
      <c r="A154" s="1290" t="s">
        <v>1152</v>
      </c>
      <c r="B154" s="1305"/>
      <c r="C154" s="1218"/>
      <c r="D154" s="1218"/>
      <c r="E154" s="1218"/>
      <c r="F154" s="1218"/>
      <c r="G154" s="1218"/>
      <c r="H154" s="1218"/>
      <c r="I154" s="1218"/>
      <c r="J154" s="1218"/>
      <c r="K154" s="1299"/>
      <c r="L154" s="1223"/>
      <c r="M154" s="1223"/>
      <c r="N154" s="1223"/>
      <c r="O154" s="1223"/>
      <c r="P154" s="1223"/>
      <c r="Q154" s="1223"/>
      <c r="R154" s="1223"/>
      <c r="S154" s="1223"/>
      <c r="T154" s="1223"/>
      <c r="U154" s="1223"/>
      <c r="V154" s="1223"/>
      <c r="W154" s="1223"/>
      <c r="X154" s="1223"/>
      <c r="Y154" s="1223"/>
      <c r="Z154" s="1223"/>
      <c r="AA154" s="1223"/>
      <c r="AB154" s="1223"/>
      <c r="AC154" s="1223"/>
      <c r="AD154" s="1223"/>
      <c r="AE154" s="1223"/>
      <c r="AF154" s="1223"/>
      <c r="AG154" s="1223"/>
      <c r="AH154" s="1223"/>
      <c r="AI154" s="1223"/>
      <c r="AJ154" s="1223"/>
      <c r="AK154" s="1223"/>
      <c r="AL154" s="1223"/>
      <c r="AM154" s="1223"/>
      <c r="AN154" s="1223"/>
      <c r="AO154" s="1223"/>
      <c r="AP154" s="1223"/>
      <c r="AQ154" s="1223"/>
      <c r="AR154" s="1223"/>
      <c r="AS154" s="1223"/>
      <c r="AT154" s="1223"/>
      <c r="AU154" s="1223"/>
      <c r="AV154" s="1223"/>
      <c r="AW154" s="1223"/>
      <c r="AX154" s="1223"/>
      <c r="AY154" s="1223"/>
      <c r="AZ154" s="1224"/>
      <c r="BA154" s="1223"/>
      <c r="BB154" s="1223"/>
      <c r="BC154" s="1223"/>
      <c r="BD154" s="1223"/>
      <c r="BE154" s="1223"/>
      <c r="BF154" s="1223"/>
    </row>
    <row r="155" spans="1:58" s="1208" customFormat="1" ht="19.5" customHeight="1" x14ac:dyDescent="0.25">
      <c r="A155" s="1290" t="s">
        <v>1611</v>
      </c>
      <c r="B155" s="1305"/>
      <c r="C155" s="1218"/>
      <c r="D155" s="1218"/>
      <c r="E155" s="1218"/>
      <c r="F155" s="1218"/>
      <c r="G155" s="1218"/>
      <c r="H155" s="1218"/>
      <c r="I155" s="1218"/>
      <c r="J155" s="1218"/>
      <c r="K155" s="1299"/>
      <c r="L155" s="1223"/>
      <c r="M155" s="1223"/>
      <c r="N155" s="1223"/>
      <c r="O155" s="1223"/>
      <c r="P155" s="1223"/>
      <c r="Q155" s="1223"/>
      <c r="R155" s="1223"/>
      <c r="S155" s="1223"/>
      <c r="T155" s="1223"/>
      <c r="U155" s="1223"/>
      <c r="V155" s="1223"/>
      <c r="W155" s="1223"/>
      <c r="X155" s="1223"/>
      <c r="Y155" s="1223"/>
      <c r="Z155" s="1223"/>
      <c r="AA155" s="1223"/>
      <c r="AB155" s="1223"/>
      <c r="AC155" s="1223"/>
      <c r="AD155" s="1223"/>
      <c r="AE155" s="1223"/>
      <c r="AF155" s="1223"/>
      <c r="AG155" s="1223"/>
      <c r="AH155" s="1223"/>
      <c r="AI155" s="1223"/>
      <c r="AJ155" s="1223"/>
      <c r="AK155" s="1223"/>
      <c r="AL155" s="1223"/>
      <c r="AM155" s="1223"/>
      <c r="AN155" s="1223"/>
      <c r="AO155" s="1223"/>
      <c r="AP155" s="1223"/>
      <c r="AQ155" s="1223"/>
      <c r="AR155" s="1223"/>
      <c r="AS155" s="1223"/>
      <c r="AT155" s="1223"/>
      <c r="AU155" s="1223"/>
      <c r="AV155" s="1223"/>
      <c r="AW155" s="1223"/>
      <c r="AX155" s="1223"/>
      <c r="AY155" s="1223"/>
      <c r="AZ155" s="1224"/>
      <c r="BA155" s="1224"/>
      <c r="BB155" s="1224"/>
      <c r="BC155" s="1224"/>
      <c r="BD155" s="1224"/>
      <c r="BE155" s="1224"/>
      <c r="BF155" s="1224">
        <v>2019</v>
      </c>
    </row>
    <row r="156" spans="1:58" s="1208" customFormat="1" ht="19.5" customHeight="1" x14ac:dyDescent="0.25">
      <c r="A156" s="1290" t="s">
        <v>1612</v>
      </c>
      <c r="B156" s="1305"/>
      <c r="C156" s="1218"/>
      <c r="D156" s="1218"/>
      <c r="E156" s="1218"/>
      <c r="F156" s="1218"/>
      <c r="G156" s="1218"/>
      <c r="H156" s="1218"/>
      <c r="I156" s="1218"/>
      <c r="J156" s="1218"/>
      <c r="K156" s="1299"/>
      <c r="L156" s="1223"/>
      <c r="M156" s="1223"/>
      <c r="N156" s="1223"/>
      <c r="O156" s="1223"/>
      <c r="P156" s="1223"/>
      <c r="Q156" s="1223"/>
      <c r="R156" s="1223"/>
      <c r="S156" s="1223"/>
      <c r="T156" s="1223"/>
      <c r="U156" s="1223"/>
      <c r="V156" s="1223"/>
      <c r="W156" s="1223"/>
      <c r="X156" s="1223"/>
      <c r="Y156" s="1223"/>
      <c r="Z156" s="1223"/>
      <c r="AA156" s="1223"/>
      <c r="AB156" s="1223"/>
      <c r="AC156" s="1223"/>
      <c r="AD156" s="1223"/>
      <c r="AE156" s="1223"/>
      <c r="AF156" s="1223"/>
      <c r="AG156" s="1223"/>
      <c r="AH156" s="1223"/>
      <c r="AI156" s="1223"/>
      <c r="AJ156" s="1223"/>
      <c r="AK156" s="1223"/>
      <c r="AL156" s="1223"/>
      <c r="AM156" s="1223"/>
      <c r="AN156" s="1223"/>
      <c r="AO156" s="1223"/>
      <c r="AP156" s="1223"/>
      <c r="AQ156" s="1223"/>
      <c r="AR156" s="1223"/>
      <c r="AS156" s="1223"/>
      <c r="AT156" s="1223"/>
      <c r="AU156" s="1223"/>
      <c r="AV156" s="1223"/>
      <c r="AW156" s="1223"/>
      <c r="AX156" s="1223"/>
      <c r="AY156" s="1223"/>
      <c r="AZ156" s="1223"/>
      <c r="BA156" s="1223"/>
      <c r="BB156" s="1223"/>
      <c r="BC156" s="1223"/>
      <c r="BD156" s="1223"/>
      <c r="BE156" s="1223"/>
      <c r="BF156" s="1224">
        <v>2019</v>
      </c>
    </row>
    <row r="157" spans="1:58" s="1208" customFormat="1" ht="19.5" customHeight="1" x14ac:dyDescent="0.25">
      <c r="A157" s="1290" t="s">
        <v>1613</v>
      </c>
      <c r="B157" s="1305"/>
      <c r="C157" s="1218"/>
      <c r="D157" s="1218"/>
      <c r="E157" s="1218"/>
      <c r="F157" s="1218"/>
      <c r="G157" s="1218"/>
      <c r="H157" s="1218"/>
      <c r="I157" s="1218"/>
      <c r="J157" s="1218"/>
      <c r="K157" s="1299"/>
      <c r="L157" s="1223"/>
      <c r="M157" s="1223"/>
      <c r="N157" s="1223"/>
      <c r="O157" s="1223"/>
      <c r="P157" s="1223"/>
      <c r="Q157" s="1223"/>
      <c r="R157" s="1223"/>
      <c r="S157" s="1223"/>
      <c r="T157" s="1223"/>
      <c r="U157" s="1223"/>
      <c r="V157" s="1223"/>
      <c r="W157" s="1223"/>
      <c r="X157" s="1223"/>
      <c r="Y157" s="1223"/>
      <c r="Z157" s="1223"/>
      <c r="AA157" s="1223"/>
      <c r="AB157" s="1223"/>
      <c r="AC157" s="1223"/>
      <c r="AD157" s="1223"/>
      <c r="AE157" s="1223"/>
      <c r="AF157" s="1223"/>
      <c r="AG157" s="1223"/>
      <c r="AH157" s="1223"/>
      <c r="AI157" s="1223"/>
      <c r="AJ157" s="1223"/>
      <c r="AK157" s="1223"/>
      <c r="AL157" s="1223"/>
      <c r="AM157" s="1223"/>
      <c r="AN157" s="1223"/>
      <c r="AO157" s="1223"/>
      <c r="AP157" s="1223"/>
      <c r="AQ157" s="1223"/>
      <c r="AR157" s="1223"/>
      <c r="AS157" s="1223"/>
      <c r="AT157" s="1223"/>
      <c r="AU157" s="1223"/>
      <c r="AV157" s="1223"/>
      <c r="AW157" s="1223"/>
      <c r="AX157" s="1223"/>
      <c r="AY157" s="1223"/>
      <c r="AZ157" s="1223"/>
      <c r="BA157" s="1223"/>
      <c r="BB157" s="1223"/>
      <c r="BC157" s="1223"/>
      <c r="BD157" s="1223"/>
      <c r="BE157" s="1223"/>
      <c r="BF157" s="1224">
        <v>2019</v>
      </c>
    </row>
    <row r="158" spans="1:58" s="1208" customFormat="1" ht="19.5" customHeight="1" x14ac:dyDescent="0.25">
      <c r="A158" s="1290" t="s">
        <v>1614</v>
      </c>
      <c r="B158" s="1305"/>
      <c r="C158" s="1218"/>
      <c r="D158" s="1218"/>
      <c r="E158" s="1218"/>
      <c r="F158" s="1218"/>
      <c r="G158" s="1218"/>
      <c r="H158" s="1218"/>
      <c r="I158" s="1218"/>
      <c r="J158" s="1218"/>
      <c r="K158" s="1299"/>
      <c r="L158" s="1223"/>
      <c r="M158" s="1223"/>
      <c r="N158" s="1223"/>
      <c r="O158" s="1223"/>
      <c r="P158" s="1223"/>
      <c r="Q158" s="1223"/>
      <c r="R158" s="1223"/>
      <c r="S158" s="1223"/>
      <c r="T158" s="1223"/>
      <c r="U158" s="1223"/>
      <c r="V158" s="1223"/>
      <c r="W158" s="1223"/>
      <c r="X158" s="1223"/>
      <c r="Y158" s="1223"/>
      <c r="Z158" s="1223"/>
      <c r="AA158" s="1223"/>
      <c r="AB158" s="1223"/>
      <c r="AC158" s="1223"/>
      <c r="AD158" s="1223"/>
      <c r="AE158" s="1223"/>
      <c r="AF158" s="1223"/>
      <c r="AG158" s="1223"/>
      <c r="AH158" s="1223"/>
      <c r="AI158" s="1223"/>
      <c r="AJ158" s="1223"/>
      <c r="AK158" s="1223"/>
      <c r="AL158" s="1223"/>
      <c r="AM158" s="1223"/>
      <c r="AN158" s="1223"/>
      <c r="AO158" s="1223"/>
      <c r="AP158" s="1223"/>
      <c r="AQ158" s="1223"/>
      <c r="AR158" s="1223"/>
      <c r="AS158" s="1223"/>
      <c r="AT158" s="1223"/>
      <c r="AU158" s="1223"/>
      <c r="AV158" s="1223"/>
      <c r="AW158" s="1223"/>
      <c r="AX158" s="1223"/>
      <c r="AY158" s="1223"/>
      <c r="AZ158" s="1223"/>
      <c r="BA158" s="1223"/>
      <c r="BB158" s="1223"/>
      <c r="BC158" s="1223"/>
      <c r="BD158" s="1223"/>
      <c r="BE158" s="1223"/>
      <c r="BF158" s="1224">
        <v>2019</v>
      </c>
    </row>
    <row r="159" spans="1:58" s="1208" customFormat="1" ht="19.5" customHeight="1" x14ac:dyDescent="0.25">
      <c r="A159" s="1290" t="s">
        <v>1615</v>
      </c>
      <c r="B159" s="1218"/>
      <c r="C159" s="1218"/>
      <c r="D159" s="1218"/>
      <c r="E159" s="1218"/>
      <c r="F159" s="1218"/>
      <c r="G159" s="1218"/>
      <c r="H159" s="1218"/>
      <c r="I159" s="1218"/>
      <c r="J159" s="1218"/>
      <c r="K159" s="1299"/>
      <c r="L159" s="1223"/>
      <c r="M159" s="1223"/>
      <c r="N159" s="1223"/>
      <c r="O159" s="1223"/>
      <c r="P159" s="1223"/>
      <c r="Q159" s="1223"/>
      <c r="R159" s="1223"/>
      <c r="S159" s="1223"/>
      <c r="T159" s="1223"/>
      <c r="U159" s="1223"/>
      <c r="V159" s="1223"/>
      <c r="W159" s="1223"/>
      <c r="X159" s="1223"/>
      <c r="Y159" s="1223"/>
      <c r="Z159" s="1223"/>
      <c r="AA159" s="1223"/>
      <c r="AB159" s="1223"/>
      <c r="AC159" s="1223"/>
      <c r="AD159" s="1223"/>
      <c r="AE159" s="1223"/>
      <c r="AF159" s="1223"/>
      <c r="AG159" s="1223"/>
      <c r="AH159" s="1223"/>
      <c r="AI159" s="1223"/>
      <c r="AJ159" s="1223"/>
      <c r="AK159" s="1223"/>
      <c r="AL159" s="1223"/>
      <c r="AM159" s="1223"/>
      <c r="AN159" s="1223"/>
      <c r="AO159" s="1223"/>
      <c r="AP159" s="1223"/>
      <c r="AQ159" s="1223"/>
      <c r="AR159" s="1223"/>
      <c r="AS159" s="1223"/>
      <c r="AT159" s="1223"/>
      <c r="AU159" s="1223"/>
      <c r="AV159" s="1223"/>
      <c r="AW159" s="1223"/>
      <c r="AX159" s="1223"/>
      <c r="AY159" s="1223"/>
      <c r="AZ159" s="1223"/>
      <c r="BA159" s="1223"/>
      <c r="BB159" s="1223"/>
      <c r="BC159" s="1223"/>
      <c r="BD159" s="1223"/>
      <c r="BE159" s="1223"/>
      <c r="BF159" s="1224">
        <v>2019</v>
      </c>
    </row>
    <row r="160" spans="1:58" s="1208" customFormat="1" ht="19.5" customHeight="1" thickBot="1" x14ac:dyDescent="0.3">
      <c r="A160" s="1290" t="s">
        <v>1616</v>
      </c>
      <c r="B160" s="1218"/>
      <c r="C160" s="1218"/>
      <c r="D160" s="1218"/>
      <c r="E160" s="1218"/>
      <c r="F160" s="1218"/>
      <c r="G160" s="1218"/>
      <c r="H160" s="1218"/>
      <c r="I160" s="1218"/>
      <c r="J160" s="1218"/>
      <c r="K160" s="1299"/>
      <c r="L160" s="1223"/>
      <c r="M160" s="1223"/>
      <c r="N160" s="1223"/>
      <c r="O160" s="1223"/>
      <c r="P160" s="1223"/>
      <c r="Q160" s="1223"/>
      <c r="R160" s="1223"/>
      <c r="S160" s="1223"/>
      <c r="T160" s="1223"/>
      <c r="U160" s="1223"/>
      <c r="V160" s="1223"/>
      <c r="W160" s="1223"/>
      <c r="X160" s="1223"/>
      <c r="Y160" s="1223"/>
      <c r="Z160" s="1223"/>
      <c r="AA160" s="1223"/>
      <c r="AB160" s="1223"/>
      <c r="AC160" s="1223"/>
      <c r="AD160" s="1223"/>
      <c r="AE160" s="1223"/>
      <c r="AF160" s="1223"/>
      <c r="AG160" s="1223"/>
      <c r="AH160" s="1223"/>
      <c r="AI160" s="1223"/>
      <c r="AJ160" s="1223"/>
      <c r="AK160" s="1223"/>
      <c r="AL160" s="1223"/>
      <c r="AM160" s="1223"/>
      <c r="AN160" s="1223"/>
      <c r="AO160" s="1223"/>
      <c r="AP160" s="1223"/>
      <c r="AQ160" s="1223"/>
      <c r="AR160" s="1223"/>
      <c r="AS160" s="1223"/>
      <c r="AT160" s="1223"/>
      <c r="AU160" s="1223"/>
      <c r="AV160" s="1223"/>
      <c r="AW160" s="1223"/>
      <c r="AX160" s="1223"/>
      <c r="AY160" s="1223"/>
      <c r="AZ160" s="1223"/>
      <c r="BA160" s="1223"/>
      <c r="BB160" s="1223"/>
      <c r="BC160" s="1223"/>
      <c r="BD160" s="1223"/>
      <c r="BE160" s="1223"/>
      <c r="BF160" s="1224">
        <v>2019</v>
      </c>
    </row>
    <row r="161" spans="1:58" s="1214" customFormat="1" ht="24" customHeight="1" thickBot="1" x14ac:dyDescent="0.4">
      <c r="A161" s="1170" t="s">
        <v>1625</v>
      </c>
      <c r="B161" s="1210"/>
      <c r="C161" s="1210"/>
      <c r="D161" s="1210"/>
      <c r="E161" s="1210"/>
      <c r="F161" s="1210"/>
      <c r="G161" s="1210"/>
      <c r="H161" s="1211">
        <f>SUM(H116:H160)</f>
        <v>0</v>
      </c>
      <c r="I161" s="1211">
        <f>SUM(I116:I160)</f>
        <v>0</v>
      </c>
      <c r="J161" s="1213">
        <v>100000</v>
      </c>
      <c r="K161" s="1219"/>
      <c r="L161" s="1219"/>
      <c r="M161" s="1219"/>
      <c r="N161" s="1219"/>
      <c r="O161" s="1219"/>
      <c r="P161" s="1219"/>
      <c r="Q161" s="1219"/>
      <c r="R161" s="1219"/>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row>
    <row r="162" spans="1:58" s="1165" customFormat="1" ht="22.5" customHeight="1" thickBot="1" x14ac:dyDescent="0.4">
      <c r="A162" s="1287" t="s">
        <v>1626</v>
      </c>
      <c r="B162" s="1288"/>
      <c r="C162" s="1287"/>
      <c r="D162" s="1289"/>
      <c r="E162" s="1287"/>
      <c r="F162" s="1287"/>
      <c r="G162" s="1234"/>
      <c r="H162" s="1267">
        <f>H161</f>
        <v>0</v>
      </c>
      <c r="I162" s="1268">
        <f>SUM(I113:I113)</f>
        <v>0</v>
      </c>
      <c r="J162" s="1306">
        <f>SUM(J117,J131,J133,J147,J161)</f>
        <v>136000</v>
      </c>
      <c r="K162" s="943"/>
      <c r="L162" s="935"/>
      <c r="M162" s="935"/>
      <c r="N162" s="935"/>
      <c r="O162" s="935"/>
      <c r="P162" s="935"/>
      <c r="Q162" s="935"/>
      <c r="R162" s="935"/>
      <c r="S162" s="935"/>
      <c r="T162" s="935"/>
      <c r="U162" s="935"/>
      <c r="V162" s="935"/>
      <c r="W162" s="935"/>
      <c r="X162" s="935"/>
      <c r="Y162" s="935"/>
      <c r="Z162" s="935"/>
      <c r="AA162" s="935"/>
      <c r="AB162" s="935"/>
      <c r="AC162" s="935"/>
      <c r="AD162" s="935"/>
      <c r="AE162" s="935"/>
      <c r="AF162" s="935"/>
      <c r="AG162" s="935"/>
      <c r="AH162" s="935"/>
      <c r="AI162" s="935"/>
      <c r="AJ162" s="935"/>
      <c r="AK162" s="935"/>
      <c r="AL162" s="935"/>
      <c r="AM162" s="935"/>
      <c r="AN162" s="935"/>
      <c r="AO162" s="935"/>
      <c r="AP162" s="935"/>
      <c r="AQ162" s="935"/>
      <c r="AR162" s="935"/>
      <c r="AS162" s="935"/>
      <c r="AT162" s="935"/>
      <c r="AU162" s="935"/>
      <c r="AV162" s="935"/>
      <c r="AW162" s="935"/>
      <c r="AX162" s="935"/>
      <c r="AY162" s="935"/>
      <c r="AZ162" s="935"/>
      <c r="BA162" s="935"/>
      <c r="BB162" s="935"/>
      <c r="BC162" s="935"/>
      <c r="BD162" s="935"/>
      <c r="BE162" s="935"/>
      <c r="BF162" s="935"/>
    </row>
    <row r="163" spans="1:58" s="1214" customFormat="1" ht="82.5" customHeight="1" thickBot="1" x14ac:dyDescent="0.4">
      <c r="A163" s="1749" t="s">
        <v>1627</v>
      </c>
      <c r="B163" s="1750"/>
      <c r="C163" s="1750"/>
      <c r="D163" s="1750"/>
      <c r="E163" s="1750"/>
      <c r="F163" s="1750"/>
      <c r="G163" s="1750"/>
      <c r="H163" s="1750"/>
      <c r="I163" s="1750"/>
      <c r="J163" s="1751"/>
      <c r="K163" s="1752"/>
      <c r="L163" s="1753"/>
      <c r="M163" s="1753"/>
      <c r="N163" s="1753"/>
      <c r="O163" s="1754"/>
      <c r="P163" s="1219"/>
      <c r="Q163" s="1219"/>
      <c r="R163" s="1219"/>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row>
    <row r="164" spans="1:58" s="1214" customFormat="1" ht="45" customHeight="1" x14ac:dyDescent="0.35">
      <c r="A164" s="1755" t="s">
        <v>1628</v>
      </c>
      <c r="B164" s="1756"/>
      <c r="C164" s="1756"/>
      <c r="D164" s="1756"/>
      <c r="E164" s="1756"/>
      <c r="F164" s="1756"/>
      <c r="G164" s="1756"/>
      <c r="H164" s="1756"/>
      <c r="I164" s="1756"/>
      <c r="J164" s="1757"/>
      <c r="K164" s="1219"/>
      <c r="L164" s="1219"/>
      <c r="M164" s="1219"/>
      <c r="N164" s="1219"/>
      <c r="O164" s="1219"/>
      <c r="P164" s="1219"/>
      <c r="Q164" s="1219"/>
      <c r="R164" s="1219"/>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row>
    <row r="165" spans="1:58" s="1208" customFormat="1" ht="30" x14ac:dyDescent="0.25">
      <c r="A165" s="1290" t="s">
        <v>1629</v>
      </c>
      <c r="B165" s="1218"/>
      <c r="C165" s="1218"/>
      <c r="D165" s="1218"/>
      <c r="E165" s="1218"/>
      <c r="F165" s="1218"/>
      <c r="G165" s="1218"/>
      <c r="H165" s="1218"/>
      <c r="I165" s="1218"/>
      <c r="J165" s="1259">
        <v>500</v>
      </c>
      <c r="K165" s="1299"/>
      <c r="L165" s="1223"/>
      <c r="M165" s="1223"/>
      <c r="N165" s="1223"/>
      <c r="O165" s="1224"/>
      <c r="P165" s="1224"/>
      <c r="Q165" s="1224"/>
      <c r="R165" s="1224"/>
      <c r="S165" s="1224"/>
      <c r="T165" s="1224"/>
      <c r="U165" s="1224"/>
      <c r="V165" s="1224"/>
      <c r="W165" s="1224"/>
      <c r="X165" s="1224"/>
      <c r="Y165" s="1224"/>
      <c r="Z165" s="1224"/>
      <c r="AA165" s="1224"/>
      <c r="AB165" s="1224"/>
      <c r="AC165" s="1224"/>
      <c r="AD165" s="1224"/>
      <c r="AE165" s="1224"/>
      <c r="AF165" s="1224"/>
      <c r="AG165" s="1224"/>
      <c r="AH165" s="1224"/>
      <c r="AI165" s="1224"/>
      <c r="AJ165" s="1224"/>
      <c r="AK165" s="1224"/>
      <c r="AL165" s="1224"/>
      <c r="AM165" s="1224"/>
      <c r="AN165" s="1224"/>
      <c r="AO165" s="1224"/>
      <c r="AP165" s="1224"/>
      <c r="AQ165" s="1224"/>
      <c r="AR165" s="1224"/>
      <c r="AS165" s="1224"/>
      <c r="AT165" s="1224"/>
      <c r="AU165" s="1224"/>
      <c r="AV165" s="1224"/>
      <c r="AW165" s="1224"/>
      <c r="AX165" s="1224"/>
      <c r="AY165" s="1224"/>
      <c r="AZ165" s="1224"/>
      <c r="BA165" s="1224"/>
      <c r="BB165" s="1224"/>
      <c r="BC165" s="1224"/>
      <c r="BD165" s="1224"/>
      <c r="BE165" s="1224"/>
      <c r="BF165" s="1224"/>
    </row>
    <row r="166" spans="1:58" s="1208" customFormat="1" ht="30.5" thickBot="1" x14ac:dyDescent="0.4">
      <c r="A166" s="1290" t="s">
        <v>1630</v>
      </c>
      <c r="B166" s="1218"/>
      <c r="C166" s="1218"/>
      <c r="D166" s="1218"/>
      <c r="E166" s="1218"/>
      <c r="F166" s="1218"/>
      <c r="G166" s="1218"/>
      <c r="H166" s="1218"/>
      <c r="I166" s="1218"/>
      <c r="J166" s="1259">
        <v>500</v>
      </c>
      <c r="K166" s="1292"/>
      <c r="L166" s="1223"/>
      <c r="M166" s="1223"/>
      <c r="N166" s="1223"/>
      <c r="O166" s="1224"/>
      <c r="P166" s="1224"/>
      <c r="Q166" s="1224"/>
      <c r="R166" s="1224"/>
      <c r="S166" s="1224"/>
      <c r="T166" s="1224"/>
      <c r="U166" s="1224"/>
      <c r="V166" s="1224"/>
      <c r="W166" s="1224"/>
      <c r="X166" s="1224"/>
      <c r="Y166" s="1224"/>
      <c r="Z166" s="1224"/>
      <c r="AA166" s="1224"/>
      <c r="AB166" s="1224"/>
      <c r="AC166" s="1224"/>
      <c r="AD166" s="1224"/>
      <c r="AE166" s="1224"/>
      <c r="AF166" s="1224"/>
      <c r="AG166" s="1224"/>
      <c r="AH166" s="1224"/>
      <c r="AI166" s="1224"/>
      <c r="AJ166" s="1224"/>
      <c r="AK166" s="1224"/>
      <c r="AL166" s="1224"/>
      <c r="AM166" s="1224"/>
      <c r="AN166" s="1224"/>
      <c r="AO166" s="1224"/>
      <c r="AP166" s="1224"/>
      <c r="AQ166" s="1224"/>
      <c r="AR166" s="1224"/>
      <c r="AS166" s="1224"/>
      <c r="AT166" s="1224"/>
      <c r="AU166" s="1224"/>
      <c r="AV166" s="1224"/>
      <c r="AW166" s="1224"/>
      <c r="AX166" s="1224"/>
      <c r="AY166" s="1224"/>
      <c r="AZ166" s="1224"/>
      <c r="BA166" s="1224"/>
      <c r="BB166" s="1224"/>
      <c r="BC166" s="1224"/>
      <c r="BD166" s="1224"/>
      <c r="BE166" s="1224"/>
      <c r="BF166" s="1224"/>
    </row>
    <row r="167" spans="1:58" s="1208" customFormat="1" ht="29.25" customHeight="1" thickBot="1" x14ac:dyDescent="0.4">
      <c r="A167" s="1170" t="s">
        <v>1631</v>
      </c>
      <c r="B167" s="1212"/>
      <c r="C167" s="1212"/>
      <c r="D167" s="1212"/>
      <c r="E167" s="1212"/>
      <c r="F167" s="1212"/>
      <c r="G167" s="1212"/>
      <c r="H167" s="1211"/>
      <c r="I167" s="1211"/>
      <c r="J167" s="1213">
        <f>SUM(J165:J166)</f>
        <v>1000</v>
      </c>
      <c r="K167" s="1292"/>
      <c r="L167" s="1223"/>
      <c r="M167" s="1223"/>
      <c r="N167" s="1223"/>
      <c r="O167" s="1223"/>
      <c r="P167" s="1223"/>
      <c r="Q167" s="1223"/>
      <c r="R167" s="1223"/>
      <c r="S167" s="1223"/>
      <c r="T167" s="1223"/>
      <c r="U167" s="1223"/>
      <c r="V167" s="1223"/>
      <c r="W167" s="1223"/>
      <c r="X167" s="1223"/>
      <c r="Y167" s="1223"/>
      <c r="Z167" s="1223"/>
      <c r="AA167" s="1223"/>
      <c r="AB167" s="1223"/>
      <c r="AC167" s="1223"/>
      <c r="AD167" s="1223"/>
      <c r="AE167" s="1223"/>
      <c r="AF167" s="1223"/>
      <c r="AG167" s="1223"/>
      <c r="AH167" s="1223"/>
      <c r="AI167" s="1223"/>
      <c r="AJ167" s="1223"/>
      <c r="AK167" s="1223"/>
      <c r="AL167" s="1223"/>
      <c r="AM167" s="1223"/>
      <c r="AN167" s="1223"/>
      <c r="AO167" s="1223"/>
      <c r="AP167" s="1223"/>
      <c r="AQ167" s="1223"/>
      <c r="AR167" s="1223"/>
      <c r="AS167" s="1223"/>
      <c r="AT167" s="1223"/>
      <c r="AU167" s="1223"/>
      <c r="AV167" s="1223"/>
      <c r="AW167" s="1223"/>
      <c r="AX167" s="1223"/>
      <c r="AY167" s="1223"/>
      <c r="AZ167" s="1223"/>
      <c r="BA167" s="1223"/>
      <c r="BB167" s="1223"/>
      <c r="BC167" s="1223"/>
      <c r="BD167" s="1223"/>
      <c r="BE167" s="1223"/>
      <c r="BF167" s="1223"/>
    </row>
    <row r="168" spans="1:58" s="1214" customFormat="1" ht="45" customHeight="1" x14ac:dyDescent="0.35">
      <c r="A168" s="1746" t="s">
        <v>1632</v>
      </c>
      <c r="B168" s="1747"/>
      <c r="C168" s="1747"/>
      <c r="D168" s="1747"/>
      <c r="E168" s="1747"/>
      <c r="F168" s="1747"/>
      <c r="G168" s="1747"/>
      <c r="H168" s="1747"/>
      <c r="I168" s="1747"/>
      <c r="J168" s="1748"/>
      <c r="K168" s="1219"/>
      <c r="L168" s="1219"/>
      <c r="M168" s="1219"/>
      <c r="N168" s="1219"/>
      <c r="O168" s="1219"/>
      <c r="P168" s="1219"/>
      <c r="Q168" s="1219"/>
      <c r="R168" s="1219"/>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row>
    <row r="169" spans="1:58" s="1208" customFormat="1" ht="18" thickBot="1" x14ac:dyDescent="0.3">
      <c r="A169" s="1307"/>
      <c r="B169" s="1218"/>
      <c r="C169" s="1218"/>
      <c r="D169" s="1218"/>
      <c r="E169" s="1218"/>
      <c r="F169" s="1218"/>
      <c r="G169" s="1218"/>
      <c r="H169" s="1218"/>
      <c r="I169" s="1218"/>
      <c r="J169" s="1259">
        <v>40000</v>
      </c>
      <c r="K169" s="1299"/>
      <c r="L169" s="1223"/>
      <c r="M169" s="1223"/>
      <c r="N169" s="1223"/>
      <c r="O169" s="1224"/>
      <c r="P169" s="1224"/>
      <c r="Q169" s="1224"/>
      <c r="R169" s="1224"/>
      <c r="S169" s="1224"/>
      <c r="T169" s="1224"/>
      <c r="U169" s="1224"/>
      <c r="V169" s="1224"/>
      <c r="W169" s="1224"/>
      <c r="X169" s="1224"/>
      <c r="Y169" s="1224"/>
      <c r="Z169" s="1224"/>
      <c r="AA169" s="1224"/>
      <c r="AB169" s="1224"/>
      <c r="AC169" s="1224"/>
      <c r="AD169" s="1224"/>
      <c r="AE169" s="1224"/>
      <c r="AF169" s="1224"/>
      <c r="AG169" s="1224"/>
      <c r="AH169" s="1224"/>
      <c r="AI169" s="1224"/>
      <c r="AJ169" s="1224"/>
      <c r="AK169" s="1224"/>
      <c r="AL169" s="1224"/>
      <c r="AM169" s="1224"/>
      <c r="AN169" s="1224"/>
      <c r="AO169" s="1224"/>
      <c r="AP169" s="1224"/>
      <c r="AQ169" s="1224"/>
      <c r="AR169" s="1224"/>
      <c r="AS169" s="1224"/>
      <c r="AT169" s="1224"/>
      <c r="AU169" s="1224"/>
      <c r="AV169" s="1224"/>
      <c r="AW169" s="1224"/>
      <c r="AX169" s="1224"/>
      <c r="AY169" s="1224"/>
      <c r="AZ169" s="1224"/>
      <c r="BA169" s="1224"/>
      <c r="BB169" s="1224"/>
      <c r="BC169" s="1224"/>
      <c r="BD169" s="1224"/>
      <c r="BE169" s="1224"/>
      <c r="BF169" s="1224"/>
    </row>
    <row r="170" spans="1:58" s="1208" customFormat="1" ht="29.25" customHeight="1" thickBot="1" x14ac:dyDescent="0.4">
      <c r="A170" s="1170" t="s">
        <v>1633</v>
      </c>
      <c r="B170" s="1212"/>
      <c r="C170" s="1212"/>
      <c r="D170" s="1212"/>
      <c r="E170" s="1212"/>
      <c r="F170" s="1212"/>
      <c r="G170" s="1212"/>
      <c r="H170" s="1211"/>
      <c r="I170" s="1211"/>
      <c r="J170" s="1213">
        <f>SUM(J169)</f>
        <v>40000</v>
      </c>
      <c r="K170" s="1292"/>
      <c r="L170" s="1223"/>
      <c r="M170" s="1223"/>
      <c r="N170" s="1223"/>
      <c r="O170" s="1223"/>
      <c r="P170" s="1223"/>
      <c r="Q170" s="1223"/>
      <c r="R170" s="1223"/>
      <c r="S170" s="1223"/>
      <c r="T170" s="1223"/>
      <c r="U170" s="1223"/>
      <c r="V170" s="1223"/>
      <c r="W170" s="1223"/>
      <c r="X170" s="1223"/>
      <c r="Y170" s="1223"/>
      <c r="Z170" s="1223"/>
      <c r="AA170" s="1223"/>
      <c r="AB170" s="1223"/>
      <c r="AC170" s="1223"/>
      <c r="AD170" s="1223"/>
      <c r="AE170" s="1223"/>
      <c r="AF170" s="1223"/>
      <c r="AG170" s="1223"/>
      <c r="AH170" s="1223"/>
      <c r="AI170" s="1223"/>
      <c r="AJ170" s="1223"/>
      <c r="AK170" s="1223"/>
      <c r="AL170" s="1223"/>
      <c r="AM170" s="1223"/>
      <c r="AN170" s="1223"/>
      <c r="AO170" s="1223"/>
      <c r="AP170" s="1223"/>
      <c r="AQ170" s="1223"/>
      <c r="AR170" s="1223"/>
      <c r="AS170" s="1223"/>
      <c r="AT170" s="1223"/>
      <c r="AU170" s="1223"/>
      <c r="AV170" s="1223"/>
      <c r="AW170" s="1223"/>
      <c r="AX170" s="1223"/>
      <c r="AY170" s="1223"/>
      <c r="AZ170" s="1223"/>
      <c r="BA170" s="1223"/>
      <c r="BB170" s="1223"/>
      <c r="BC170" s="1223"/>
      <c r="BD170" s="1223"/>
      <c r="BE170" s="1223"/>
      <c r="BF170" s="1223"/>
    </row>
    <row r="171" spans="1:58" s="1214" customFormat="1" ht="45" customHeight="1" x14ac:dyDescent="0.35">
      <c r="A171" s="1746" t="s">
        <v>1634</v>
      </c>
      <c r="B171" s="1747"/>
      <c r="C171" s="1747"/>
      <c r="D171" s="1747"/>
      <c r="E171" s="1747"/>
      <c r="F171" s="1747"/>
      <c r="G171" s="1747"/>
      <c r="H171" s="1747"/>
      <c r="I171" s="1747"/>
      <c r="J171" s="1748"/>
      <c r="K171" s="1219"/>
      <c r="L171" s="1219"/>
      <c r="M171" s="1219"/>
      <c r="N171" s="1219"/>
      <c r="O171" s="1219"/>
      <c r="P171" s="1219"/>
      <c r="Q171" s="1219"/>
      <c r="R171" s="1219"/>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row>
    <row r="172" spans="1:58" s="1208" customFormat="1" ht="18" thickBot="1" x14ac:dyDescent="0.3">
      <c r="A172" s="1307"/>
      <c r="B172" s="1218"/>
      <c r="C172" s="1218"/>
      <c r="D172" s="1218"/>
      <c r="E172" s="1218"/>
      <c r="F172" s="1218"/>
      <c r="G172" s="1218"/>
      <c r="H172" s="1218"/>
      <c r="I172" s="1218"/>
      <c r="J172" s="1259">
        <v>70000</v>
      </c>
      <c r="K172" s="1299"/>
      <c r="L172" s="1223"/>
      <c r="M172" s="1223"/>
      <c r="N172" s="1223"/>
      <c r="O172" s="1224"/>
      <c r="P172" s="1224"/>
      <c r="Q172" s="1224"/>
      <c r="R172" s="1224"/>
      <c r="S172" s="1224"/>
      <c r="T172" s="1224"/>
      <c r="U172" s="1224"/>
      <c r="V172" s="1224"/>
      <c r="W172" s="1224"/>
      <c r="X172" s="1224"/>
      <c r="Y172" s="1224"/>
      <c r="Z172" s="1224"/>
      <c r="AA172" s="1224"/>
      <c r="AB172" s="1224"/>
      <c r="AC172" s="1224"/>
      <c r="AD172" s="1224"/>
      <c r="AE172" s="1224"/>
      <c r="AF172" s="1224"/>
      <c r="AG172" s="1224"/>
      <c r="AH172" s="1224"/>
      <c r="AI172" s="1224"/>
      <c r="AJ172" s="1224"/>
      <c r="AK172" s="1224"/>
      <c r="AL172" s="1224"/>
      <c r="AM172" s="1224"/>
      <c r="AN172" s="1224"/>
      <c r="AO172" s="1224"/>
      <c r="AP172" s="1224"/>
      <c r="AQ172" s="1224"/>
      <c r="AR172" s="1224"/>
      <c r="AS172" s="1224"/>
      <c r="AT172" s="1224"/>
      <c r="AU172" s="1224"/>
      <c r="AV172" s="1224"/>
      <c r="AW172" s="1224"/>
      <c r="AX172" s="1224"/>
      <c r="AY172" s="1224"/>
      <c r="AZ172" s="1224"/>
      <c r="BA172" s="1224"/>
      <c r="BB172" s="1224"/>
      <c r="BC172" s="1224"/>
      <c r="BD172" s="1224"/>
      <c r="BE172" s="1224"/>
      <c r="BF172" s="1224"/>
    </row>
    <row r="173" spans="1:58" s="1208" customFormat="1" ht="29.25" customHeight="1" thickBot="1" x14ac:dyDescent="0.4">
      <c r="A173" s="1170" t="s">
        <v>1635</v>
      </c>
      <c r="B173" s="1212"/>
      <c r="C173" s="1212"/>
      <c r="D173" s="1212"/>
      <c r="E173" s="1212"/>
      <c r="F173" s="1212"/>
      <c r="G173" s="1212"/>
      <c r="H173" s="1211"/>
      <c r="I173" s="1211"/>
      <c r="J173" s="1213">
        <f>SUM(J172)</f>
        <v>70000</v>
      </c>
      <c r="K173" s="1292"/>
      <c r="L173" s="1223"/>
      <c r="M173" s="1223"/>
      <c r="N173" s="1223"/>
      <c r="O173" s="1223"/>
      <c r="P173" s="1223"/>
      <c r="Q173" s="1223"/>
      <c r="R173" s="1223"/>
      <c r="S173" s="1223"/>
      <c r="T173" s="1223"/>
      <c r="U173" s="1223"/>
      <c r="V173" s="1223"/>
      <c r="W173" s="1223"/>
      <c r="X173" s="1223"/>
      <c r="Y173" s="1223"/>
      <c r="Z173" s="1223"/>
      <c r="AA173" s="1223"/>
      <c r="AB173" s="1223"/>
      <c r="AC173" s="1223"/>
      <c r="AD173" s="1223"/>
      <c r="AE173" s="1223"/>
      <c r="AF173" s="1223"/>
      <c r="AG173" s="1223"/>
      <c r="AH173" s="1223"/>
      <c r="AI173" s="1223"/>
      <c r="AJ173" s="1223"/>
      <c r="AK173" s="1223"/>
      <c r="AL173" s="1223"/>
      <c r="AM173" s="1223"/>
      <c r="AN173" s="1223"/>
      <c r="AO173" s="1223"/>
      <c r="AP173" s="1223"/>
      <c r="AQ173" s="1223"/>
      <c r="AR173" s="1223"/>
      <c r="AS173" s="1223"/>
      <c r="AT173" s="1223"/>
      <c r="AU173" s="1223"/>
      <c r="AV173" s="1223"/>
      <c r="AW173" s="1223"/>
      <c r="AX173" s="1223"/>
      <c r="AY173" s="1223"/>
      <c r="AZ173" s="1223"/>
      <c r="BA173" s="1223"/>
      <c r="BB173" s="1223"/>
      <c r="BC173" s="1223"/>
      <c r="BD173" s="1223"/>
      <c r="BE173" s="1223"/>
      <c r="BF173" s="1223"/>
    </row>
    <row r="174" spans="1:58" s="1214" customFormat="1" ht="45" customHeight="1" x14ac:dyDescent="0.35">
      <c r="A174" s="1746" t="s">
        <v>1636</v>
      </c>
      <c r="B174" s="1747"/>
      <c r="C174" s="1747"/>
      <c r="D174" s="1747"/>
      <c r="E174" s="1747"/>
      <c r="F174" s="1747"/>
      <c r="G174" s="1747"/>
      <c r="H174" s="1747"/>
      <c r="I174" s="1747"/>
      <c r="J174" s="1748"/>
      <c r="K174" s="1219"/>
      <c r="L174" s="1219"/>
      <c r="M174" s="1219"/>
      <c r="N174" s="1219"/>
      <c r="O174" s="1219"/>
      <c r="P174" s="1219"/>
      <c r="Q174" s="1219"/>
      <c r="R174" s="1219"/>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row>
    <row r="175" spans="1:58" s="1208" customFormat="1" ht="18" thickBot="1" x14ac:dyDescent="0.3">
      <c r="A175" s="1307"/>
      <c r="B175" s="1218"/>
      <c r="C175" s="1218"/>
      <c r="D175" s="1218"/>
      <c r="E175" s="1218"/>
      <c r="F175" s="1218"/>
      <c r="G175" s="1218"/>
      <c r="H175" s="1218"/>
      <c r="I175" s="1218"/>
      <c r="J175" s="1218">
        <v>50000</v>
      </c>
      <c r="K175" s="1299"/>
      <c r="L175" s="1223"/>
      <c r="M175" s="1223"/>
      <c r="N175" s="1223"/>
      <c r="O175" s="1224"/>
      <c r="P175" s="1224"/>
      <c r="Q175" s="1224"/>
      <c r="R175" s="1224"/>
      <c r="S175" s="1224"/>
      <c r="T175" s="1224"/>
      <c r="U175" s="1224"/>
      <c r="V175" s="1224"/>
      <c r="W175" s="1224"/>
      <c r="X175" s="1224"/>
      <c r="Y175" s="1224"/>
      <c r="Z175" s="1224"/>
      <c r="AA175" s="1224"/>
      <c r="AB175" s="1224"/>
      <c r="AC175" s="1224"/>
      <c r="AD175" s="1224"/>
      <c r="AE175" s="1224"/>
      <c r="AF175" s="1224"/>
      <c r="AG175" s="1224"/>
      <c r="AH175" s="1224"/>
      <c r="AI175" s="1224"/>
      <c r="AJ175" s="1224"/>
      <c r="AK175" s="1224"/>
      <c r="AL175" s="1224"/>
      <c r="AM175" s="1224"/>
      <c r="AN175" s="1224"/>
      <c r="AO175" s="1224"/>
      <c r="AP175" s="1224"/>
      <c r="AQ175" s="1224"/>
      <c r="AR175" s="1224"/>
      <c r="AS175" s="1224"/>
      <c r="AT175" s="1224"/>
      <c r="AU175" s="1224"/>
      <c r="AV175" s="1224"/>
      <c r="AW175" s="1224"/>
      <c r="AX175" s="1224"/>
      <c r="AY175" s="1224"/>
      <c r="AZ175" s="1224"/>
      <c r="BA175" s="1224"/>
      <c r="BB175" s="1224"/>
      <c r="BC175" s="1224"/>
      <c r="BD175" s="1224"/>
      <c r="BE175" s="1224"/>
      <c r="BF175" s="1224"/>
    </row>
    <row r="176" spans="1:58" s="1208" customFormat="1" ht="29.25" customHeight="1" thickBot="1" x14ac:dyDescent="0.4">
      <c r="A176" s="1170" t="s">
        <v>1637</v>
      </c>
      <c r="B176" s="1212"/>
      <c r="C176" s="1212"/>
      <c r="D176" s="1212"/>
      <c r="E176" s="1212"/>
      <c r="F176" s="1212"/>
      <c r="G176" s="1212"/>
      <c r="H176" s="1211"/>
      <c r="I176" s="1211"/>
      <c r="J176" s="1213">
        <f>SUM(J175)</f>
        <v>50000</v>
      </c>
      <c r="K176" s="1292"/>
      <c r="L176" s="1223"/>
      <c r="M176" s="1223"/>
      <c r="N176" s="1223"/>
      <c r="O176" s="1223"/>
      <c r="P176" s="1223"/>
      <c r="Q176" s="1223"/>
      <c r="R176" s="1223"/>
      <c r="S176" s="1223"/>
      <c r="T176" s="1223"/>
      <c r="U176" s="1223"/>
      <c r="V176" s="1223"/>
      <c r="W176" s="1223"/>
      <c r="X176" s="1223"/>
      <c r="Y176" s="1223"/>
      <c r="Z176" s="1223"/>
      <c r="AA176" s="1223"/>
      <c r="AB176" s="1223"/>
      <c r="AC176" s="1223"/>
      <c r="AD176" s="1223"/>
      <c r="AE176" s="1223"/>
      <c r="AF176" s="1223"/>
      <c r="AG176" s="1223"/>
      <c r="AH176" s="1223"/>
      <c r="AI176" s="1223"/>
      <c r="AJ176" s="1223"/>
      <c r="AK176" s="1223"/>
      <c r="AL176" s="1223"/>
      <c r="AM176" s="1223"/>
      <c r="AN176" s="1223"/>
      <c r="AO176" s="1223"/>
      <c r="AP176" s="1223"/>
      <c r="AQ176" s="1223"/>
      <c r="AR176" s="1223"/>
      <c r="AS176" s="1223"/>
      <c r="AT176" s="1223"/>
      <c r="AU176" s="1223"/>
      <c r="AV176" s="1223"/>
      <c r="AW176" s="1223"/>
      <c r="AX176" s="1223"/>
      <c r="AY176" s="1223"/>
      <c r="AZ176" s="1223"/>
      <c r="BA176" s="1223"/>
      <c r="BB176" s="1223"/>
      <c r="BC176" s="1223"/>
      <c r="BD176" s="1223"/>
      <c r="BE176" s="1223"/>
      <c r="BF176" s="1223"/>
    </row>
    <row r="177" spans="1:16365" s="1230" customFormat="1" ht="45" customHeight="1" x14ac:dyDescent="0.35">
      <c r="A177" s="1746" t="s">
        <v>1638</v>
      </c>
      <c r="B177" s="1747"/>
      <c r="C177" s="1747"/>
      <c r="D177" s="1747"/>
      <c r="E177" s="1747"/>
      <c r="F177" s="1747"/>
      <c r="G177" s="1747"/>
      <c r="H177" s="1747"/>
      <c r="I177" s="1747"/>
      <c r="J177" s="1748"/>
      <c r="K177" s="1229"/>
      <c r="L177" s="1229"/>
      <c r="M177" s="1229"/>
      <c r="N177" s="1229"/>
      <c r="O177" s="1229"/>
      <c r="P177" s="1229"/>
      <c r="Q177" s="1229"/>
      <c r="R177" s="1229"/>
      <c r="S177" s="1229"/>
      <c r="T177" s="1229"/>
      <c r="U177" s="1229"/>
      <c r="V177" s="1229"/>
      <c r="W177" s="1229"/>
      <c r="X177" s="1229"/>
      <c r="Y177" s="1229"/>
      <c r="Z177" s="1229"/>
      <c r="AA177" s="1229"/>
      <c r="AB177" s="1229"/>
      <c r="AC177" s="1229"/>
      <c r="AD177" s="1229"/>
      <c r="AE177" s="1229"/>
      <c r="AF177" s="1229"/>
      <c r="AG177" s="1229"/>
      <c r="AH177" s="1229"/>
      <c r="AI177" s="1229"/>
      <c r="AJ177" s="1229"/>
      <c r="AK177" s="1229"/>
      <c r="AL177" s="1229"/>
      <c r="AM177" s="1229"/>
      <c r="AN177" s="1229"/>
      <c r="AO177" s="1229"/>
      <c r="AP177" s="1229"/>
      <c r="AQ177" s="1229"/>
      <c r="AR177" s="1229"/>
      <c r="AS177" s="1229"/>
      <c r="AT177" s="1229"/>
      <c r="AU177" s="1229"/>
      <c r="AV177" s="1229"/>
      <c r="AW177" s="1229"/>
      <c r="AX177" s="1229"/>
      <c r="AY177" s="1229"/>
      <c r="AZ177" s="1229"/>
      <c r="BA177" s="1229"/>
      <c r="BB177" s="1229"/>
      <c r="BC177" s="1229"/>
      <c r="BD177" s="1229"/>
      <c r="BE177" s="1229"/>
      <c r="BF177" s="1229"/>
    </row>
    <row r="178" spans="1:16365" s="1208" customFormat="1" ht="18" thickBot="1" x14ac:dyDescent="0.3">
      <c r="A178" s="1307"/>
      <c r="B178" s="1218"/>
      <c r="C178" s="1218"/>
      <c r="D178" s="1218"/>
      <c r="E178" s="1218"/>
      <c r="F178" s="1218"/>
      <c r="G178" s="1218"/>
      <c r="H178" s="1218"/>
      <c r="I178" s="1218"/>
      <c r="J178" s="1218">
        <v>50000</v>
      </c>
      <c r="K178" s="1299"/>
      <c r="L178" s="1223"/>
      <c r="M178" s="1223"/>
      <c r="N178" s="1223"/>
      <c r="O178" s="1224"/>
      <c r="P178" s="1224"/>
      <c r="Q178" s="1224"/>
      <c r="R178" s="1224"/>
      <c r="S178" s="1224"/>
      <c r="T178" s="1224"/>
      <c r="U178" s="1224"/>
      <c r="V178" s="1224"/>
      <c r="W178" s="1224"/>
      <c r="X178" s="1224"/>
      <c r="Y178" s="1224"/>
      <c r="Z178" s="1224"/>
      <c r="AA178" s="1224"/>
      <c r="AB178" s="1224"/>
      <c r="AC178" s="1224"/>
      <c r="AD178" s="1224"/>
      <c r="AE178" s="1224"/>
      <c r="AF178" s="1224"/>
      <c r="AG178" s="1224"/>
      <c r="AH178" s="1224"/>
      <c r="AI178" s="1224"/>
      <c r="AJ178" s="1224"/>
      <c r="AK178" s="1224"/>
      <c r="AL178" s="1224"/>
      <c r="AM178" s="1224"/>
      <c r="AN178" s="1224"/>
      <c r="AO178" s="1224"/>
      <c r="AP178" s="1224"/>
      <c r="AQ178" s="1224"/>
      <c r="AR178" s="1224"/>
      <c r="AS178" s="1224"/>
      <c r="AT178" s="1224"/>
      <c r="AU178" s="1224"/>
      <c r="AV178" s="1224"/>
      <c r="AW178" s="1224"/>
      <c r="AX178" s="1224"/>
      <c r="AY178" s="1224"/>
      <c r="AZ178" s="1224"/>
      <c r="BA178" s="1224"/>
      <c r="BB178" s="1224"/>
      <c r="BC178" s="1224"/>
      <c r="BD178" s="1224"/>
      <c r="BE178" s="1224"/>
      <c r="BF178" s="1224"/>
    </row>
    <row r="179" spans="1:16365" s="1208" customFormat="1" ht="29.25" customHeight="1" thickBot="1" x14ac:dyDescent="0.4">
      <c r="A179" s="1170" t="s">
        <v>1639</v>
      </c>
      <c r="B179" s="1212"/>
      <c r="C179" s="1212"/>
      <c r="D179" s="1212"/>
      <c r="E179" s="1212"/>
      <c r="F179" s="1212"/>
      <c r="G179" s="1212"/>
      <c r="H179" s="1211"/>
      <c r="I179" s="1211"/>
      <c r="J179" s="1213">
        <f>SUM(J178)</f>
        <v>50000</v>
      </c>
      <c r="K179" s="1292"/>
      <c r="L179" s="1223"/>
      <c r="M179" s="1223"/>
      <c r="N179" s="1223"/>
      <c r="O179" s="1223"/>
      <c r="P179" s="1223"/>
      <c r="Q179" s="1223"/>
      <c r="R179" s="1223"/>
      <c r="S179" s="1223"/>
      <c r="T179" s="1223"/>
      <c r="U179" s="1223"/>
      <c r="V179" s="1223"/>
      <c r="W179" s="1223"/>
      <c r="X179" s="1223"/>
      <c r="Y179" s="1223"/>
      <c r="Z179" s="1223"/>
      <c r="AA179" s="1223"/>
      <c r="AB179" s="1223"/>
      <c r="AC179" s="1223"/>
      <c r="AD179" s="1223"/>
      <c r="AE179" s="1223"/>
      <c r="AF179" s="1223"/>
      <c r="AG179" s="1223"/>
      <c r="AH179" s="1223"/>
      <c r="AI179" s="1223"/>
      <c r="AJ179" s="1223"/>
      <c r="AK179" s="1223"/>
      <c r="AL179" s="1223"/>
      <c r="AM179" s="1223"/>
      <c r="AN179" s="1223"/>
      <c r="AO179" s="1223"/>
      <c r="AP179" s="1223"/>
      <c r="AQ179" s="1223"/>
      <c r="AR179" s="1223"/>
      <c r="AS179" s="1223"/>
      <c r="AT179" s="1223"/>
      <c r="AU179" s="1223"/>
      <c r="AV179" s="1223"/>
      <c r="AW179" s="1223"/>
      <c r="AX179" s="1223"/>
      <c r="AY179" s="1223"/>
      <c r="AZ179" s="1223"/>
      <c r="BA179" s="1223"/>
      <c r="BB179" s="1223"/>
      <c r="BC179" s="1223"/>
      <c r="BD179" s="1223"/>
      <c r="BE179" s="1223"/>
      <c r="BF179" s="1223"/>
    </row>
    <row r="180" spans="1:16365" s="1208" customFormat="1" ht="29.25" customHeight="1" thickBot="1" x14ac:dyDescent="0.4">
      <c r="A180" s="1308" t="s">
        <v>1640</v>
      </c>
      <c r="B180" s="1308"/>
      <c r="C180" s="1308"/>
      <c r="D180" s="1308"/>
      <c r="E180" s="1308"/>
      <c r="F180" s="1308"/>
      <c r="G180" s="1308"/>
      <c r="H180" s="1308"/>
      <c r="I180" s="1308"/>
      <c r="J180" s="1309">
        <f>J167+J170+J173+J176+J179</f>
        <v>211000</v>
      </c>
      <c r="K180" s="935"/>
      <c r="L180" s="935"/>
      <c r="M180" s="935"/>
      <c r="N180" s="935"/>
      <c r="O180" s="935"/>
      <c r="P180" s="935"/>
      <c r="Q180" s="935"/>
      <c r="R180" s="935"/>
      <c r="S180" s="935"/>
      <c r="T180" s="935"/>
      <c r="U180" s="935"/>
      <c r="V180" s="935"/>
      <c r="W180" s="935"/>
      <c r="X180" s="935"/>
      <c r="Y180" s="935"/>
      <c r="Z180" s="935"/>
      <c r="AA180" s="935"/>
      <c r="AB180" s="935"/>
      <c r="AC180" s="935"/>
      <c r="AD180" s="935"/>
      <c r="AE180" s="935"/>
      <c r="AF180" s="935"/>
      <c r="AG180" s="935"/>
      <c r="AH180" s="935"/>
      <c r="AI180" s="935"/>
      <c r="AJ180" s="935"/>
      <c r="AK180" s="935"/>
      <c r="AL180" s="935"/>
      <c r="AM180" s="935"/>
      <c r="AN180" s="935"/>
      <c r="AO180" s="935"/>
      <c r="AP180" s="935"/>
      <c r="AQ180" s="935"/>
      <c r="AR180" s="935"/>
      <c r="AS180" s="935"/>
      <c r="AT180" s="935"/>
      <c r="AU180" s="935"/>
      <c r="AV180" s="935"/>
      <c r="AW180" s="935"/>
      <c r="AX180" s="935"/>
      <c r="AY180" s="935"/>
      <c r="AZ180" s="935"/>
      <c r="BA180" s="935"/>
      <c r="BB180" s="935"/>
      <c r="BC180" s="935"/>
      <c r="BD180" s="935"/>
      <c r="BE180" s="935"/>
      <c r="BF180" s="935"/>
      <c r="BG180" s="1165"/>
      <c r="BH180" s="1165"/>
      <c r="BI180" s="1165"/>
      <c r="BJ180" s="1165"/>
      <c r="BK180" s="1165"/>
      <c r="BL180" s="1165"/>
      <c r="BM180" s="1165"/>
      <c r="BN180" s="1165"/>
      <c r="BO180" s="1165"/>
      <c r="BP180" s="1165"/>
      <c r="BQ180" s="1165"/>
      <c r="BR180" s="1165"/>
      <c r="BS180" s="1165"/>
      <c r="BT180" s="1165"/>
      <c r="BU180" s="1165"/>
      <c r="BV180" s="1165"/>
      <c r="BW180" s="1165"/>
      <c r="BX180" s="1165"/>
      <c r="BY180" s="1165"/>
      <c r="BZ180" s="1165"/>
      <c r="CA180" s="1165"/>
      <c r="CB180" s="1165"/>
      <c r="CC180" s="1165"/>
      <c r="CD180" s="1165"/>
      <c r="CE180" s="1165"/>
      <c r="CF180" s="1165"/>
      <c r="CG180" s="1165"/>
      <c r="CH180" s="1165"/>
      <c r="CI180" s="1165"/>
      <c r="CJ180" s="1165"/>
      <c r="CK180" s="1165"/>
      <c r="CL180" s="1165"/>
      <c r="CM180" s="1165"/>
      <c r="CN180" s="1165"/>
      <c r="CO180" s="1165"/>
      <c r="CP180" s="1165"/>
      <c r="CQ180" s="1165"/>
      <c r="CR180" s="1165"/>
      <c r="CS180" s="1165"/>
      <c r="CT180" s="1165"/>
      <c r="CU180" s="1165"/>
      <c r="CV180" s="1165"/>
      <c r="CW180" s="1165"/>
      <c r="CX180" s="1165"/>
      <c r="CY180" s="1165"/>
      <c r="CZ180" s="1165"/>
      <c r="DA180" s="1165"/>
      <c r="DB180" s="1165"/>
      <c r="DC180" s="1165"/>
      <c r="DD180" s="1165"/>
      <c r="DE180" s="1165"/>
      <c r="DF180" s="1165"/>
      <c r="DG180" s="1165"/>
      <c r="DH180" s="1165"/>
      <c r="DI180" s="1165"/>
      <c r="DJ180" s="1165"/>
      <c r="DK180" s="1165"/>
      <c r="DL180" s="1165"/>
      <c r="DM180" s="1165"/>
      <c r="DN180" s="1165"/>
      <c r="DO180" s="1165"/>
      <c r="DP180" s="1165"/>
      <c r="DQ180" s="1165"/>
      <c r="DR180" s="1165"/>
      <c r="DS180" s="1165"/>
      <c r="DT180" s="1165"/>
      <c r="DU180" s="1165"/>
      <c r="DV180" s="1165"/>
      <c r="DW180" s="1165"/>
      <c r="DX180" s="1165"/>
      <c r="DY180" s="1165"/>
      <c r="DZ180" s="1165"/>
      <c r="EA180" s="1165"/>
      <c r="EB180" s="1165"/>
      <c r="EC180" s="1165"/>
      <c r="ED180" s="1165"/>
      <c r="EE180" s="1165"/>
      <c r="EF180" s="1165"/>
      <c r="EG180" s="1165"/>
      <c r="EH180" s="1165"/>
      <c r="EI180" s="1165"/>
      <c r="EJ180" s="1165"/>
      <c r="EK180" s="1165"/>
      <c r="EL180" s="1165"/>
      <c r="EM180" s="1165"/>
      <c r="EN180" s="1165"/>
      <c r="EO180" s="1165"/>
      <c r="EP180" s="1165"/>
      <c r="EQ180" s="1165"/>
      <c r="ER180" s="1165"/>
      <c r="ES180" s="1165"/>
      <c r="ET180" s="1165"/>
      <c r="EU180" s="1165"/>
      <c r="EV180" s="1165"/>
      <c r="EW180" s="1165"/>
      <c r="EX180" s="1165"/>
      <c r="EY180" s="1165"/>
      <c r="EZ180" s="1165"/>
      <c r="FA180" s="1165"/>
      <c r="FB180" s="1165"/>
      <c r="FC180" s="1165"/>
      <c r="FD180" s="1165"/>
      <c r="FE180" s="1165"/>
      <c r="FF180" s="1165"/>
      <c r="FG180" s="1165"/>
      <c r="FH180" s="1165"/>
      <c r="FI180" s="1165"/>
      <c r="FJ180" s="1165"/>
      <c r="FK180" s="1165"/>
      <c r="FL180" s="1165"/>
      <c r="FM180" s="1165"/>
      <c r="FN180" s="1165"/>
      <c r="FO180" s="1165"/>
      <c r="FP180" s="1165"/>
      <c r="FQ180" s="1165"/>
      <c r="FR180" s="1165"/>
      <c r="FS180" s="1165"/>
      <c r="FT180" s="1165"/>
      <c r="FU180" s="1165"/>
      <c r="FV180" s="1165"/>
      <c r="FW180" s="1165"/>
      <c r="FX180" s="1165"/>
      <c r="FY180" s="1165"/>
      <c r="FZ180" s="1165"/>
      <c r="GA180" s="1165"/>
      <c r="GB180" s="1165"/>
      <c r="GC180" s="1165"/>
      <c r="GD180" s="1165"/>
      <c r="GE180" s="1165"/>
      <c r="GF180" s="1165"/>
      <c r="GG180" s="1165"/>
      <c r="GH180" s="1165"/>
      <c r="GI180" s="1165"/>
      <c r="GJ180" s="1165"/>
      <c r="GK180" s="1165"/>
      <c r="GL180" s="1165"/>
      <c r="GM180" s="1165"/>
      <c r="GN180" s="1165"/>
      <c r="GO180" s="1165"/>
      <c r="GP180" s="1165"/>
      <c r="GQ180" s="1165"/>
      <c r="GR180" s="1165"/>
      <c r="GS180" s="1165"/>
      <c r="GT180" s="1165"/>
      <c r="GU180" s="1165"/>
      <c r="GV180" s="1165"/>
      <c r="GW180" s="1165"/>
      <c r="GX180" s="1165"/>
      <c r="GY180" s="1165"/>
      <c r="GZ180" s="1165"/>
      <c r="HA180" s="1165"/>
      <c r="HB180" s="1165"/>
      <c r="HC180" s="1165"/>
      <c r="HD180" s="1165"/>
      <c r="HE180" s="1165"/>
      <c r="HF180" s="1165"/>
      <c r="HG180" s="1165"/>
      <c r="HH180" s="1165"/>
      <c r="HI180" s="1165"/>
      <c r="HJ180" s="1165"/>
      <c r="HK180" s="1165"/>
      <c r="HL180" s="1165"/>
      <c r="HM180" s="1165"/>
      <c r="HN180" s="1165"/>
      <c r="HO180" s="1165"/>
      <c r="HP180" s="1165"/>
      <c r="HQ180" s="1165"/>
      <c r="HR180" s="1165"/>
      <c r="HS180" s="1165"/>
      <c r="HT180" s="1165"/>
      <c r="HU180" s="1165"/>
      <c r="HV180" s="1165"/>
      <c r="HW180" s="1165"/>
      <c r="HX180" s="1165"/>
      <c r="HY180" s="1165"/>
      <c r="HZ180" s="1165"/>
      <c r="IA180" s="1165"/>
      <c r="IB180" s="1165"/>
      <c r="IC180" s="1165"/>
      <c r="ID180" s="1165"/>
      <c r="IE180" s="1165"/>
      <c r="IF180" s="1165"/>
      <c r="IG180" s="1165"/>
      <c r="IH180" s="1165"/>
      <c r="II180" s="1165"/>
      <c r="IJ180" s="1165"/>
      <c r="IK180" s="1165"/>
      <c r="IL180" s="1165"/>
      <c r="IM180" s="1165"/>
      <c r="IN180" s="1165"/>
      <c r="IO180" s="1165"/>
      <c r="IP180" s="1165"/>
      <c r="IQ180" s="1165"/>
      <c r="IR180" s="1165"/>
      <c r="IS180" s="1165"/>
      <c r="IT180" s="1165"/>
      <c r="IU180" s="1165"/>
      <c r="IV180" s="1165"/>
      <c r="IW180" s="1165"/>
      <c r="IX180" s="1165"/>
      <c r="IY180" s="1165"/>
      <c r="IZ180" s="1165"/>
      <c r="JA180" s="1165"/>
      <c r="JB180" s="1165"/>
      <c r="JC180" s="1165"/>
      <c r="JD180" s="1165"/>
      <c r="JE180" s="1165"/>
      <c r="JF180" s="1165"/>
      <c r="JG180" s="1165"/>
      <c r="JH180" s="1165"/>
      <c r="JI180" s="1165"/>
      <c r="JJ180" s="1165"/>
      <c r="JK180" s="1165"/>
      <c r="JL180" s="1165"/>
      <c r="JM180" s="1165"/>
      <c r="JN180" s="1165"/>
      <c r="JO180" s="1165"/>
      <c r="JP180" s="1165"/>
      <c r="JQ180" s="1165"/>
      <c r="JR180" s="1165"/>
      <c r="JS180" s="1165"/>
      <c r="JT180" s="1165"/>
      <c r="JU180" s="1165"/>
      <c r="JV180" s="1165"/>
      <c r="JW180" s="1165"/>
      <c r="JX180" s="1165"/>
      <c r="JY180" s="1165"/>
      <c r="JZ180" s="1165"/>
      <c r="KA180" s="1165"/>
      <c r="KB180" s="1165"/>
      <c r="KC180" s="1165"/>
      <c r="KD180" s="1165"/>
      <c r="KE180" s="1165"/>
      <c r="KF180" s="1165"/>
      <c r="KG180" s="1165"/>
      <c r="KH180" s="1165"/>
      <c r="KI180" s="1165"/>
      <c r="KJ180" s="1165"/>
      <c r="KK180" s="1165"/>
      <c r="KL180" s="1165"/>
      <c r="KM180" s="1165"/>
      <c r="KN180" s="1165"/>
      <c r="KO180" s="1165"/>
      <c r="KP180" s="1165"/>
      <c r="KQ180" s="1165"/>
      <c r="KR180" s="1165"/>
      <c r="KS180" s="1165"/>
      <c r="KT180" s="1165"/>
      <c r="KU180" s="1165"/>
      <c r="KV180" s="1165"/>
      <c r="KW180" s="1165"/>
      <c r="KX180" s="1165"/>
      <c r="KY180" s="1165"/>
      <c r="KZ180" s="1165"/>
      <c r="LA180" s="1165"/>
      <c r="LB180" s="1165"/>
      <c r="LC180" s="1165"/>
      <c r="LD180" s="1165"/>
      <c r="LE180" s="1165"/>
      <c r="LF180" s="1165"/>
      <c r="LG180" s="1165"/>
      <c r="LH180" s="1165"/>
      <c r="LI180" s="1165"/>
      <c r="LJ180" s="1165"/>
      <c r="LK180" s="1165"/>
      <c r="LL180" s="1165"/>
      <c r="LM180" s="1165"/>
      <c r="LN180" s="1165"/>
      <c r="LO180" s="1165"/>
      <c r="LP180" s="1165"/>
      <c r="LQ180" s="1165"/>
      <c r="LR180" s="1165"/>
      <c r="LS180" s="1165"/>
      <c r="LT180" s="1165"/>
      <c r="LU180" s="1165"/>
      <c r="LV180" s="1165"/>
      <c r="LW180" s="1165"/>
      <c r="LX180" s="1165"/>
      <c r="LY180" s="1165"/>
      <c r="LZ180" s="1165"/>
      <c r="MA180" s="1165"/>
      <c r="MB180" s="1165"/>
      <c r="MC180" s="1165"/>
      <c r="MD180" s="1165"/>
      <c r="ME180" s="1165"/>
      <c r="MF180" s="1165"/>
      <c r="MG180" s="1165"/>
      <c r="MH180" s="1165"/>
      <c r="MI180" s="1165"/>
      <c r="MJ180" s="1165"/>
      <c r="MK180" s="1165"/>
      <c r="ML180" s="1165"/>
      <c r="MM180" s="1165"/>
      <c r="MN180" s="1165"/>
      <c r="MO180" s="1165"/>
      <c r="MP180" s="1165"/>
      <c r="MQ180" s="1165"/>
      <c r="MR180" s="1165"/>
      <c r="MS180" s="1165"/>
      <c r="MT180" s="1165"/>
      <c r="MU180" s="1165"/>
      <c r="MV180" s="1165"/>
      <c r="MW180" s="1165"/>
      <c r="MX180" s="1165"/>
      <c r="MY180" s="1165"/>
      <c r="MZ180" s="1165"/>
      <c r="NA180" s="1165"/>
      <c r="NB180" s="1165"/>
      <c r="NC180" s="1165"/>
      <c r="ND180" s="1165"/>
      <c r="NE180" s="1165"/>
      <c r="NF180" s="1165"/>
      <c r="NG180" s="1165"/>
      <c r="NH180" s="1165"/>
      <c r="NI180" s="1165"/>
      <c r="NJ180" s="1165"/>
      <c r="NK180" s="1165"/>
      <c r="NL180" s="1165"/>
      <c r="NM180" s="1165"/>
      <c r="NN180" s="1165"/>
      <c r="NO180" s="1165"/>
      <c r="NP180" s="1165"/>
      <c r="NQ180" s="1165"/>
      <c r="NR180" s="1165"/>
      <c r="NS180" s="1165"/>
      <c r="NT180" s="1165"/>
      <c r="NU180" s="1165"/>
      <c r="NV180" s="1165"/>
      <c r="NW180" s="1165"/>
      <c r="NX180" s="1165"/>
      <c r="NY180" s="1165"/>
      <c r="NZ180" s="1165"/>
      <c r="OA180" s="1165"/>
      <c r="OB180" s="1165"/>
      <c r="OC180" s="1165"/>
      <c r="OD180" s="1165"/>
      <c r="OE180" s="1165"/>
      <c r="OF180" s="1165"/>
      <c r="OG180" s="1165"/>
      <c r="OH180" s="1165"/>
      <c r="OI180" s="1165"/>
      <c r="OJ180" s="1165"/>
      <c r="OK180" s="1165"/>
      <c r="OL180" s="1165"/>
      <c r="OM180" s="1165"/>
      <c r="ON180" s="1165"/>
      <c r="OO180" s="1165"/>
      <c r="OP180" s="1165"/>
      <c r="OQ180" s="1165"/>
      <c r="OR180" s="1165"/>
      <c r="OS180" s="1165"/>
      <c r="OT180" s="1165"/>
      <c r="OU180" s="1165"/>
      <c r="OV180" s="1165"/>
      <c r="OW180" s="1165"/>
      <c r="OX180" s="1165"/>
      <c r="OY180" s="1165"/>
      <c r="OZ180" s="1165"/>
      <c r="PA180" s="1165"/>
      <c r="PB180" s="1165"/>
      <c r="PC180" s="1165"/>
      <c r="PD180" s="1165"/>
      <c r="PE180" s="1165"/>
      <c r="PF180" s="1165"/>
      <c r="PG180" s="1165"/>
      <c r="PH180" s="1165"/>
      <c r="PI180" s="1165"/>
      <c r="PJ180" s="1165"/>
      <c r="PK180" s="1165"/>
      <c r="PL180" s="1165"/>
      <c r="PM180" s="1165"/>
      <c r="PN180" s="1165"/>
      <c r="PO180" s="1165"/>
      <c r="PP180" s="1165"/>
      <c r="PQ180" s="1165"/>
      <c r="PR180" s="1165"/>
      <c r="PS180" s="1165"/>
      <c r="PT180" s="1165"/>
      <c r="PU180" s="1165"/>
      <c r="PV180" s="1165"/>
      <c r="PW180" s="1165"/>
      <c r="PX180" s="1165"/>
      <c r="PY180" s="1165"/>
      <c r="PZ180" s="1165"/>
      <c r="QA180" s="1165"/>
      <c r="QB180" s="1165"/>
      <c r="QC180" s="1165"/>
      <c r="QD180" s="1165"/>
      <c r="QE180" s="1165"/>
      <c r="QF180" s="1165"/>
      <c r="QG180" s="1165"/>
      <c r="QH180" s="1165"/>
      <c r="QI180" s="1165"/>
      <c r="QJ180" s="1165"/>
      <c r="QK180" s="1165"/>
      <c r="QL180" s="1165"/>
      <c r="QM180" s="1165"/>
      <c r="QN180" s="1165"/>
      <c r="QO180" s="1165"/>
      <c r="QP180" s="1165"/>
      <c r="QQ180" s="1165"/>
      <c r="QR180" s="1165"/>
      <c r="QS180" s="1165"/>
      <c r="QT180" s="1165"/>
      <c r="QU180" s="1165"/>
      <c r="QV180" s="1165"/>
      <c r="QW180" s="1165"/>
      <c r="QX180" s="1165"/>
      <c r="QY180" s="1165"/>
      <c r="QZ180" s="1165"/>
      <c r="RA180" s="1165"/>
      <c r="RB180" s="1165"/>
      <c r="RC180" s="1165"/>
      <c r="RD180" s="1165"/>
      <c r="RE180" s="1165"/>
      <c r="RF180" s="1165"/>
      <c r="RG180" s="1165"/>
      <c r="RH180" s="1165"/>
      <c r="RI180" s="1165"/>
      <c r="RJ180" s="1165"/>
      <c r="RK180" s="1165"/>
      <c r="RL180" s="1165"/>
      <c r="RM180" s="1165"/>
      <c r="RN180" s="1165"/>
      <c r="RO180" s="1165"/>
      <c r="RP180" s="1165"/>
      <c r="RQ180" s="1165"/>
      <c r="RR180" s="1165"/>
      <c r="RS180" s="1165"/>
      <c r="RT180" s="1165"/>
      <c r="RU180" s="1165"/>
      <c r="RV180" s="1165"/>
      <c r="RW180" s="1165"/>
      <c r="RX180" s="1165"/>
      <c r="RY180" s="1165"/>
      <c r="RZ180" s="1165"/>
      <c r="SA180" s="1165"/>
      <c r="SB180" s="1165"/>
      <c r="SC180" s="1165"/>
      <c r="SD180" s="1165"/>
      <c r="SE180" s="1165"/>
      <c r="SF180" s="1165"/>
      <c r="SG180" s="1165"/>
      <c r="SH180" s="1165"/>
      <c r="SI180" s="1165"/>
      <c r="SJ180" s="1165"/>
      <c r="SK180" s="1165"/>
      <c r="SL180" s="1165"/>
      <c r="SM180" s="1165"/>
      <c r="SN180" s="1165"/>
      <c r="SO180" s="1165"/>
      <c r="SP180" s="1165"/>
      <c r="SQ180" s="1165"/>
      <c r="SR180" s="1165"/>
      <c r="SS180" s="1165"/>
      <c r="ST180" s="1165"/>
      <c r="SU180" s="1165"/>
      <c r="SV180" s="1165"/>
      <c r="SW180" s="1165"/>
      <c r="SX180" s="1165"/>
      <c r="SY180" s="1165"/>
      <c r="SZ180" s="1165"/>
      <c r="TA180" s="1165"/>
      <c r="TB180" s="1165"/>
      <c r="TC180" s="1165"/>
      <c r="TD180" s="1165"/>
      <c r="TE180" s="1165"/>
      <c r="TF180" s="1165"/>
      <c r="TG180" s="1165"/>
      <c r="TH180" s="1165"/>
      <c r="TI180" s="1165"/>
      <c r="TJ180" s="1165"/>
      <c r="TK180" s="1165"/>
      <c r="TL180" s="1165"/>
      <c r="TM180" s="1165"/>
      <c r="TN180" s="1165"/>
      <c r="TO180" s="1165"/>
      <c r="TP180" s="1165"/>
      <c r="TQ180" s="1165"/>
      <c r="TR180" s="1165"/>
      <c r="TS180" s="1165"/>
      <c r="TT180" s="1165"/>
      <c r="TU180" s="1165"/>
      <c r="TV180" s="1165"/>
      <c r="TW180" s="1165"/>
      <c r="TX180" s="1165"/>
      <c r="TY180" s="1165"/>
      <c r="TZ180" s="1165"/>
      <c r="UA180" s="1165"/>
      <c r="UB180" s="1165"/>
      <c r="UC180" s="1165"/>
      <c r="UD180" s="1165"/>
      <c r="UE180" s="1165"/>
      <c r="UF180" s="1165"/>
      <c r="UG180" s="1165"/>
      <c r="UH180" s="1165"/>
      <c r="UI180" s="1165"/>
      <c r="UJ180" s="1165"/>
      <c r="UK180" s="1165"/>
      <c r="UL180" s="1165"/>
      <c r="UM180" s="1165"/>
      <c r="UN180" s="1165"/>
      <c r="UO180" s="1165"/>
      <c r="UP180" s="1165"/>
      <c r="UQ180" s="1165"/>
      <c r="UR180" s="1165"/>
      <c r="US180" s="1165"/>
      <c r="UT180" s="1165"/>
      <c r="UU180" s="1165"/>
      <c r="UV180" s="1165"/>
      <c r="UW180" s="1165"/>
      <c r="UX180" s="1165"/>
      <c r="UY180" s="1165"/>
      <c r="UZ180" s="1165"/>
      <c r="VA180" s="1165"/>
      <c r="VB180" s="1165"/>
      <c r="VC180" s="1165"/>
      <c r="VD180" s="1165"/>
      <c r="VE180" s="1165"/>
      <c r="VF180" s="1165"/>
      <c r="VG180" s="1165"/>
      <c r="VH180" s="1165"/>
      <c r="VI180" s="1165"/>
      <c r="VJ180" s="1165"/>
      <c r="VK180" s="1165"/>
      <c r="VL180" s="1165"/>
      <c r="VM180" s="1165"/>
      <c r="VN180" s="1165"/>
      <c r="VO180" s="1165"/>
      <c r="VP180" s="1165"/>
      <c r="VQ180" s="1165"/>
      <c r="VR180" s="1165"/>
      <c r="VS180" s="1165"/>
      <c r="VT180" s="1165"/>
      <c r="VU180" s="1165"/>
      <c r="VV180" s="1165"/>
      <c r="VW180" s="1165"/>
      <c r="VX180" s="1165"/>
      <c r="VY180" s="1165"/>
      <c r="VZ180" s="1165"/>
      <c r="WA180" s="1165"/>
      <c r="WB180" s="1165"/>
      <c r="WC180" s="1165"/>
      <c r="WD180" s="1165"/>
      <c r="WE180" s="1165"/>
      <c r="WF180" s="1165"/>
      <c r="WG180" s="1165"/>
      <c r="WH180" s="1165"/>
      <c r="WI180" s="1165"/>
      <c r="WJ180" s="1165"/>
      <c r="WK180" s="1165"/>
      <c r="WL180" s="1165"/>
      <c r="WM180" s="1165"/>
      <c r="WN180" s="1165"/>
      <c r="WO180" s="1165"/>
      <c r="WP180" s="1165"/>
      <c r="WQ180" s="1165"/>
      <c r="WR180" s="1165"/>
      <c r="WS180" s="1165"/>
      <c r="WT180" s="1165"/>
      <c r="WU180" s="1165"/>
      <c r="WV180" s="1165"/>
      <c r="WW180" s="1165"/>
      <c r="WX180" s="1165"/>
      <c r="WY180" s="1165"/>
      <c r="WZ180" s="1165"/>
      <c r="XA180" s="1165"/>
      <c r="XB180" s="1165"/>
      <c r="XC180" s="1165"/>
      <c r="XD180" s="1165"/>
      <c r="XE180" s="1165"/>
      <c r="XF180" s="1165"/>
      <c r="XG180" s="1165"/>
      <c r="XH180" s="1165"/>
      <c r="XI180" s="1165"/>
      <c r="XJ180" s="1165"/>
      <c r="XK180" s="1165"/>
      <c r="XL180" s="1165"/>
      <c r="XM180" s="1165"/>
      <c r="XN180" s="1165"/>
      <c r="XO180" s="1165"/>
      <c r="XP180" s="1165"/>
      <c r="XQ180" s="1165"/>
      <c r="XR180" s="1165"/>
      <c r="XS180" s="1165"/>
      <c r="XT180" s="1165"/>
      <c r="XU180" s="1165"/>
      <c r="XV180" s="1165"/>
      <c r="XW180" s="1165"/>
      <c r="XX180" s="1165"/>
      <c r="XY180" s="1165"/>
      <c r="XZ180" s="1165"/>
      <c r="YA180" s="1165"/>
      <c r="YB180" s="1165"/>
      <c r="YC180" s="1165"/>
      <c r="YD180" s="1165"/>
      <c r="YE180" s="1165"/>
      <c r="YF180" s="1165"/>
      <c r="YG180" s="1165"/>
      <c r="YH180" s="1165"/>
      <c r="YI180" s="1165"/>
      <c r="YJ180" s="1165"/>
      <c r="YK180" s="1165"/>
      <c r="YL180" s="1165"/>
      <c r="YM180" s="1165"/>
      <c r="YN180" s="1165"/>
      <c r="YO180" s="1165"/>
      <c r="YP180" s="1165"/>
      <c r="YQ180" s="1165"/>
      <c r="YR180" s="1165"/>
      <c r="YS180" s="1165"/>
      <c r="YT180" s="1165"/>
      <c r="YU180" s="1165"/>
      <c r="YV180" s="1165"/>
      <c r="YW180" s="1165"/>
      <c r="YX180" s="1165"/>
      <c r="YY180" s="1165"/>
      <c r="YZ180" s="1165"/>
      <c r="ZA180" s="1165"/>
      <c r="ZB180" s="1165"/>
      <c r="ZC180" s="1165"/>
      <c r="ZD180" s="1165"/>
      <c r="ZE180" s="1165"/>
      <c r="ZF180" s="1165"/>
      <c r="ZG180" s="1165"/>
      <c r="ZH180" s="1165"/>
      <c r="ZI180" s="1165"/>
      <c r="ZJ180" s="1165"/>
      <c r="ZK180" s="1165"/>
      <c r="ZL180" s="1165"/>
      <c r="ZM180" s="1165"/>
      <c r="ZN180" s="1165"/>
      <c r="ZO180" s="1165"/>
      <c r="ZP180" s="1165"/>
      <c r="ZQ180" s="1165"/>
      <c r="ZR180" s="1165"/>
      <c r="ZS180" s="1165"/>
      <c r="ZT180" s="1165"/>
      <c r="ZU180" s="1165"/>
      <c r="ZV180" s="1165"/>
      <c r="ZW180" s="1165"/>
      <c r="ZX180" s="1165"/>
      <c r="ZY180" s="1165"/>
      <c r="ZZ180" s="1165"/>
      <c r="AAA180" s="1165"/>
      <c r="AAB180" s="1165"/>
      <c r="AAC180" s="1165"/>
      <c r="AAD180" s="1165"/>
      <c r="AAE180" s="1165"/>
      <c r="AAF180" s="1165"/>
      <c r="AAG180" s="1165"/>
      <c r="AAH180" s="1165"/>
      <c r="AAI180" s="1165"/>
      <c r="AAJ180" s="1165"/>
      <c r="AAK180" s="1165"/>
      <c r="AAL180" s="1165"/>
      <c r="AAM180" s="1165"/>
      <c r="AAN180" s="1165"/>
      <c r="AAO180" s="1165"/>
      <c r="AAP180" s="1165"/>
      <c r="AAQ180" s="1165"/>
      <c r="AAR180" s="1165"/>
      <c r="AAS180" s="1165"/>
      <c r="AAT180" s="1165"/>
      <c r="AAU180" s="1165"/>
      <c r="AAV180" s="1165"/>
      <c r="AAW180" s="1165"/>
      <c r="AAX180" s="1165"/>
      <c r="AAY180" s="1165"/>
      <c r="AAZ180" s="1165"/>
      <c r="ABA180" s="1165"/>
      <c r="ABB180" s="1165"/>
      <c r="ABC180" s="1165"/>
      <c r="ABD180" s="1165"/>
      <c r="ABE180" s="1165"/>
      <c r="ABF180" s="1165"/>
      <c r="ABG180" s="1165"/>
      <c r="ABH180" s="1165"/>
      <c r="ABI180" s="1165"/>
      <c r="ABJ180" s="1165"/>
      <c r="ABK180" s="1165"/>
      <c r="ABL180" s="1165"/>
      <c r="ABM180" s="1165"/>
      <c r="ABN180" s="1165"/>
      <c r="ABO180" s="1165"/>
      <c r="ABP180" s="1165"/>
      <c r="ABQ180" s="1165"/>
      <c r="ABR180" s="1165"/>
      <c r="ABS180" s="1165"/>
      <c r="ABT180" s="1165"/>
      <c r="ABU180" s="1165"/>
      <c r="ABV180" s="1165"/>
      <c r="ABW180" s="1165"/>
      <c r="ABX180" s="1165"/>
      <c r="ABY180" s="1165"/>
      <c r="ABZ180" s="1165"/>
      <c r="ACA180" s="1165"/>
      <c r="ACB180" s="1165"/>
      <c r="ACC180" s="1165"/>
      <c r="ACD180" s="1165"/>
      <c r="ACE180" s="1165"/>
      <c r="ACF180" s="1165"/>
      <c r="ACG180" s="1165"/>
      <c r="ACH180" s="1165"/>
      <c r="ACI180" s="1165"/>
      <c r="ACJ180" s="1165"/>
      <c r="ACK180" s="1165"/>
      <c r="ACL180" s="1165"/>
      <c r="ACM180" s="1165"/>
      <c r="ACN180" s="1165"/>
      <c r="ACO180" s="1165"/>
      <c r="ACP180" s="1165"/>
      <c r="ACQ180" s="1165"/>
      <c r="ACR180" s="1165"/>
      <c r="ACS180" s="1165"/>
      <c r="ACT180" s="1165"/>
      <c r="ACU180" s="1165"/>
      <c r="ACV180" s="1165"/>
      <c r="ACW180" s="1165"/>
      <c r="ACX180" s="1165"/>
      <c r="ACY180" s="1165"/>
      <c r="ACZ180" s="1165"/>
      <c r="ADA180" s="1165"/>
      <c r="ADB180" s="1165"/>
      <c r="ADC180" s="1165"/>
      <c r="ADD180" s="1165"/>
      <c r="ADE180" s="1165"/>
      <c r="ADF180" s="1165"/>
      <c r="ADG180" s="1165"/>
      <c r="ADH180" s="1165"/>
      <c r="ADI180" s="1165"/>
      <c r="ADJ180" s="1165"/>
      <c r="ADK180" s="1165"/>
      <c r="ADL180" s="1165"/>
      <c r="ADM180" s="1165"/>
      <c r="ADN180" s="1165"/>
      <c r="ADO180" s="1165"/>
      <c r="ADP180" s="1165"/>
      <c r="ADQ180" s="1165"/>
      <c r="ADR180" s="1165"/>
      <c r="ADS180" s="1165"/>
      <c r="ADT180" s="1165"/>
      <c r="ADU180" s="1165"/>
      <c r="ADV180" s="1165"/>
      <c r="ADW180" s="1165"/>
      <c r="ADX180" s="1165"/>
      <c r="ADY180" s="1165"/>
      <c r="ADZ180" s="1165"/>
      <c r="AEA180" s="1165"/>
      <c r="AEB180" s="1165"/>
      <c r="AEC180" s="1165"/>
      <c r="AED180" s="1165"/>
      <c r="AEE180" s="1165"/>
      <c r="AEF180" s="1165"/>
      <c r="AEG180" s="1165"/>
      <c r="AEH180" s="1165"/>
      <c r="AEI180" s="1165"/>
      <c r="AEJ180" s="1165"/>
      <c r="AEK180" s="1165"/>
      <c r="AEL180" s="1165"/>
      <c r="AEM180" s="1165"/>
      <c r="AEN180" s="1165"/>
      <c r="AEO180" s="1165"/>
      <c r="AEP180" s="1165"/>
      <c r="AEQ180" s="1165"/>
      <c r="AER180" s="1165"/>
      <c r="AES180" s="1165"/>
      <c r="AET180" s="1165"/>
      <c r="AEU180" s="1165"/>
      <c r="AEV180" s="1165"/>
      <c r="AEW180" s="1165"/>
      <c r="AEX180" s="1165"/>
      <c r="AEY180" s="1165"/>
      <c r="AEZ180" s="1165"/>
      <c r="AFA180" s="1165"/>
      <c r="AFB180" s="1165"/>
      <c r="AFC180" s="1165"/>
      <c r="AFD180" s="1165"/>
      <c r="AFE180" s="1165"/>
      <c r="AFF180" s="1165"/>
      <c r="AFG180" s="1165"/>
      <c r="AFH180" s="1165"/>
      <c r="AFI180" s="1165"/>
      <c r="AFJ180" s="1165"/>
      <c r="AFK180" s="1165"/>
      <c r="AFL180" s="1165"/>
      <c r="AFM180" s="1165"/>
      <c r="AFN180" s="1165"/>
      <c r="AFO180" s="1165"/>
      <c r="AFP180" s="1165"/>
      <c r="AFQ180" s="1165"/>
      <c r="AFR180" s="1165"/>
      <c r="AFS180" s="1165"/>
      <c r="AFT180" s="1165"/>
      <c r="AFU180" s="1165"/>
      <c r="AFV180" s="1165"/>
      <c r="AFW180" s="1165"/>
      <c r="AFX180" s="1165"/>
      <c r="AFY180" s="1165"/>
      <c r="AFZ180" s="1165"/>
      <c r="AGA180" s="1165"/>
      <c r="AGB180" s="1165"/>
      <c r="AGC180" s="1165"/>
      <c r="AGD180" s="1165"/>
      <c r="AGE180" s="1165"/>
      <c r="AGF180" s="1165"/>
      <c r="AGG180" s="1165"/>
      <c r="AGH180" s="1165"/>
      <c r="AGI180" s="1165"/>
      <c r="AGJ180" s="1165"/>
      <c r="AGK180" s="1165"/>
      <c r="AGL180" s="1165"/>
      <c r="AGM180" s="1165"/>
      <c r="AGN180" s="1165"/>
      <c r="AGO180" s="1165"/>
      <c r="AGP180" s="1165"/>
      <c r="AGQ180" s="1165"/>
      <c r="AGR180" s="1165"/>
      <c r="AGS180" s="1165"/>
      <c r="AGT180" s="1165"/>
      <c r="AGU180" s="1165"/>
      <c r="AGV180" s="1165"/>
      <c r="AGW180" s="1165"/>
      <c r="AGX180" s="1165"/>
      <c r="AGY180" s="1165"/>
      <c r="AGZ180" s="1165"/>
      <c r="AHA180" s="1165"/>
      <c r="AHB180" s="1165"/>
      <c r="AHC180" s="1165"/>
      <c r="AHD180" s="1165"/>
      <c r="AHE180" s="1165"/>
      <c r="AHF180" s="1165"/>
      <c r="AHG180" s="1165"/>
      <c r="AHH180" s="1165"/>
      <c r="AHI180" s="1165"/>
      <c r="AHJ180" s="1165"/>
      <c r="AHK180" s="1165"/>
      <c r="AHL180" s="1165"/>
      <c r="AHM180" s="1165"/>
      <c r="AHN180" s="1165"/>
      <c r="AHO180" s="1165"/>
      <c r="AHP180" s="1165"/>
      <c r="AHQ180" s="1165"/>
      <c r="AHR180" s="1165"/>
      <c r="AHS180" s="1165"/>
      <c r="AHT180" s="1165"/>
      <c r="AHU180" s="1165"/>
      <c r="AHV180" s="1165"/>
      <c r="AHW180" s="1165"/>
      <c r="AHX180" s="1165"/>
      <c r="AHY180" s="1165"/>
      <c r="AHZ180" s="1165"/>
      <c r="AIA180" s="1165"/>
      <c r="AIB180" s="1165"/>
      <c r="AIC180" s="1165"/>
      <c r="AID180" s="1165"/>
      <c r="AIE180" s="1165"/>
      <c r="AIF180" s="1165"/>
      <c r="AIG180" s="1165"/>
      <c r="AIH180" s="1165"/>
      <c r="AII180" s="1165"/>
      <c r="AIJ180" s="1165"/>
      <c r="AIK180" s="1165"/>
      <c r="AIL180" s="1165"/>
      <c r="AIM180" s="1165"/>
      <c r="AIN180" s="1165"/>
      <c r="AIO180" s="1165"/>
      <c r="AIP180" s="1165"/>
      <c r="AIQ180" s="1165"/>
      <c r="AIR180" s="1165"/>
      <c r="AIS180" s="1165"/>
      <c r="AIT180" s="1165"/>
      <c r="AIU180" s="1165"/>
      <c r="AIV180" s="1165"/>
      <c r="AIW180" s="1165"/>
      <c r="AIX180" s="1165"/>
      <c r="AIY180" s="1165"/>
      <c r="AIZ180" s="1165"/>
      <c r="AJA180" s="1165"/>
      <c r="AJB180" s="1165"/>
      <c r="AJC180" s="1165"/>
      <c r="AJD180" s="1165"/>
      <c r="AJE180" s="1165"/>
      <c r="AJF180" s="1165"/>
      <c r="AJG180" s="1165"/>
      <c r="AJH180" s="1165"/>
      <c r="AJI180" s="1165"/>
      <c r="AJJ180" s="1165"/>
      <c r="AJK180" s="1165"/>
      <c r="AJL180" s="1165"/>
      <c r="AJM180" s="1165"/>
      <c r="AJN180" s="1165"/>
      <c r="AJO180" s="1165"/>
      <c r="AJP180" s="1165"/>
      <c r="AJQ180" s="1165"/>
      <c r="AJR180" s="1165"/>
      <c r="AJS180" s="1165"/>
      <c r="AJT180" s="1165"/>
      <c r="AJU180" s="1165"/>
      <c r="AJV180" s="1165"/>
      <c r="AJW180" s="1165"/>
      <c r="AJX180" s="1165"/>
      <c r="AJY180" s="1165"/>
      <c r="AJZ180" s="1165"/>
      <c r="AKA180" s="1165"/>
      <c r="AKB180" s="1165"/>
      <c r="AKC180" s="1165"/>
      <c r="AKD180" s="1165"/>
      <c r="AKE180" s="1165"/>
      <c r="AKF180" s="1165"/>
      <c r="AKG180" s="1165"/>
      <c r="AKH180" s="1165"/>
      <c r="AKI180" s="1165"/>
      <c r="AKJ180" s="1165"/>
      <c r="AKK180" s="1165"/>
      <c r="AKL180" s="1165"/>
      <c r="AKM180" s="1165"/>
      <c r="AKN180" s="1165"/>
      <c r="AKO180" s="1165"/>
      <c r="AKP180" s="1165"/>
      <c r="AKQ180" s="1165"/>
      <c r="AKR180" s="1165"/>
      <c r="AKS180" s="1165"/>
      <c r="AKT180" s="1165"/>
      <c r="AKU180" s="1165"/>
      <c r="AKV180" s="1165"/>
      <c r="AKW180" s="1165"/>
      <c r="AKX180" s="1165"/>
      <c r="AKY180" s="1165"/>
      <c r="AKZ180" s="1165"/>
      <c r="ALA180" s="1165"/>
      <c r="ALB180" s="1165"/>
      <c r="ALC180" s="1165"/>
      <c r="ALD180" s="1165"/>
      <c r="ALE180" s="1165"/>
      <c r="ALF180" s="1165"/>
      <c r="ALG180" s="1165"/>
      <c r="ALH180" s="1165"/>
      <c r="ALI180" s="1165"/>
      <c r="ALJ180" s="1165"/>
      <c r="ALK180" s="1165"/>
      <c r="ALL180" s="1165"/>
      <c r="ALM180" s="1165"/>
      <c r="ALN180" s="1165"/>
      <c r="ALO180" s="1165"/>
      <c r="ALP180" s="1165"/>
      <c r="ALQ180" s="1165"/>
      <c r="ALR180" s="1165"/>
      <c r="ALS180" s="1165"/>
      <c r="ALT180" s="1165"/>
      <c r="ALU180" s="1165"/>
      <c r="ALV180" s="1165"/>
      <c r="ALW180" s="1165"/>
      <c r="ALX180" s="1165"/>
      <c r="ALY180" s="1165"/>
      <c r="ALZ180" s="1165"/>
      <c r="AMA180" s="1165"/>
      <c r="AMB180" s="1165"/>
      <c r="AMC180" s="1165"/>
      <c r="AMD180" s="1165"/>
      <c r="AME180" s="1165"/>
      <c r="AMF180" s="1165"/>
      <c r="AMG180" s="1165"/>
      <c r="AMH180" s="1165"/>
      <c r="AMI180" s="1165"/>
      <c r="AMJ180" s="1165"/>
      <c r="AMK180" s="1165"/>
      <c r="AML180" s="1165"/>
      <c r="AMM180" s="1165"/>
      <c r="AMN180" s="1165"/>
      <c r="AMO180" s="1165"/>
      <c r="AMP180" s="1165"/>
      <c r="AMQ180" s="1165"/>
      <c r="AMR180" s="1165"/>
      <c r="AMS180" s="1165"/>
      <c r="AMT180" s="1165"/>
      <c r="AMU180" s="1165"/>
      <c r="AMV180" s="1165"/>
      <c r="AMW180" s="1165"/>
      <c r="AMX180" s="1165"/>
      <c r="AMY180" s="1165"/>
      <c r="AMZ180" s="1165"/>
      <c r="ANA180" s="1165"/>
      <c r="ANB180" s="1165"/>
      <c r="ANC180" s="1165"/>
      <c r="AND180" s="1165"/>
      <c r="ANE180" s="1165"/>
      <c r="ANF180" s="1165"/>
      <c r="ANG180" s="1165"/>
      <c r="ANH180" s="1165"/>
      <c r="ANI180" s="1165"/>
      <c r="ANJ180" s="1165"/>
      <c r="ANK180" s="1165"/>
      <c r="ANL180" s="1165"/>
      <c r="ANM180" s="1165"/>
      <c r="ANN180" s="1165"/>
      <c r="ANO180" s="1165"/>
      <c r="ANP180" s="1165"/>
      <c r="ANQ180" s="1165"/>
      <c r="ANR180" s="1165"/>
      <c r="ANS180" s="1165"/>
      <c r="ANT180" s="1165"/>
      <c r="ANU180" s="1165"/>
      <c r="ANV180" s="1165"/>
      <c r="ANW180" s="1165"/>
      <c r="ANX180" s="1165"/>
      <c r="ANY180" s="1165"/>
      <c r="ANZ180" s="1165"/>
      <c r="AOA180" s="1165"/>
      <c r="AOB180" s="1165"/>
      <c r="AOC180" s="1165"/>
      <c r="AOD180" s="1165"/>
      <c r="AOE180" s="1165"/>
      <c r="AOF180" s="1165"/>
      <c r="AOG180" s="1165"/>
      <c r="AOH180" s="1165"/>
      <c r="AOI180" s="1165"/>
      <c r="AOJ180" s="1165"/>
      <c r="AOK180" s="1165"/>
      <c r="AOL180" s="1165"/>
      <c r="AOM180" s="1165"/>
      <c r="AON180" s="1165"/>
      <c r="AOO180" s="1165"/>
      <c r="AOP180" s="1165"/>
      <c r="AOQ180" s="1165"/>
      <c r="AOR180" s="1165"/>
      <c r="AOS180" s="1165"/>
      <c r="AOT180" s="1165"/>
      <c r="AOU180" s="1165"/>
      <c r="AOV180" s="1165"/>
      <c r="AOW180" s="1165"/>
      <c r="AOX180" s="1165"/>
      <c r="AOY180" s="1165"/>
      <c r="AOZ180" s="1165"/>
      <c r="APA180" s="1165"/>
      <c r="APB180" s="1165"/>
      <c r="APC180" s="1165"/>
      <c r="APD180" s="1165"/>
      <c r="APE180" s="1165"/>
      <c r="APF180" s="1165"/>
      <c r="APG180" s="1165"/>
      <c r="APH180" s="1165"/>
      <c r="API180" s="1165"/>
      <c r="APJ180" s="1165"/>
      <c r="APK180" s="1165"/>
      <c r="APL180" s="1165"/>
      <c r="APM180" s="1165"/>
      <c r="APN180" s="1165"/>
      <c r="APO180" s="1165"/>
      <c r="APP180" s="1165"/>
      <c r="APQ180" s="1165"/>
      <c r="APR180" s="1165"/>
      <c r="APS180" s="1165"/>
      <c r="APT180" s="1165"/>
      <c r="APU180" s="1165"/>
      <c r="APV180" s="1165"/>
      <c r="APW180" s="1165"/>
      <c r="APX180" s="1165"/>
      <c r="APY180" s="1165"/>
      <c r="APZ180" s="1165"/>
      <c r="AQA180" s="1165"/>
      <c r="AQB180" s="1165"/>
      <c r="AQC180" s="1165"/>
      <c r="AQD180" s="1165"/>
      <c r="AQE180" s="1165"/>
      <c r="AQF180" s="1165"/>
      <c r="AQG180" s="1165"/>
      <c r="AQH180" s="1165"/>
      <c r="AQI180" s="1165"/>
      <c r="AQJ180" s="1165"/>
      <c r="AQK180" s="1165"/>
      <c r="AQL180" s="1165"/>
      <c r="AQM180" s="1165"/>
      <c r="AQN180" s="1165"/>
      <c r="AQO180" s="1165"/>
      <c r="AQP180" s="1165"/>
      <c r="AQQ180" s="1165"/>
      <c r="AQR180" s="1165"/>
      <c r="AQS180" s="1165"/>
      <c r="AQT180" s="1165"/>
      <c r="AQU180" s="1165"/>
      <c r="AQV180" s="1165"/>
      <c r="AQW180" s="1165"/>
      <c r="AQX180" s="1165"/>
      <c r="AQY180" s="1165"/>
      <c r="AQZ180" s="1165"/>
      <c r="ARA180" s="1165"/>
      <c r="ARB180" s="1165"/>
      <c r="ARC180" s="1165"/>
      <c r="ARD180" s="1165"/>
      <c r="ARE180" s="1165"/>
      <c r="ARF180" s="1165"/>
      <c r="ARG180" s="1165"/>
      <c r="ARH180" s="1165"/>
      <c r="ARI180" s="1165"/>
      <c r="ARJ180" s="1165"/>
      <c r="ARK180" s="1165"/>
      <c r="ARL180" s="1165"/>
      <c r="ARM180" s="1165"/>
      <c r="ARN180" s="1165"/>
      <c r="ARO180" s="1165"/>
      <c r="ARP180" s="1165"/>
      <c r="ARQ180" s="1165"/>
      <c r="ARR180" s="1165"/>
      <c r="ARS180" s="1165"/>
      <c r="ART180" s="1165"/>
      <c r="ARU180" s="1165"/>
      <c r="ARV180" s="1165"/>
      <c r="ARW180" s="1165"/>
      <c r="ARX180" s="1165"/>
      <c r="ARY180" s="1165"/>
      <c r="ARZ180" s="1165"/>
      <c r="ASA180" s="1165"/>
      <c r="ASB180" s="1165"/>
      <c r="ASC180" s="1165"/>
      <c r="ASD180" s="1165"/>
      <c r="ASE180" s="1165"/>
      <c r="ASF180" s="1165"/>
      <c r="ASG180" s="1165"/>
      <c r="ASH180" s="1165"/>
      <c r="ASI180" s="1165"/>
      <c r="ASJ180" s="1165"/>
      <c r="ASK180" s="1165"/>
      <c r="ASL180" s="1165"/>
      <c r="ASM180" s="1165"/>
      <c r="ASN180" s="1165"/>
      <c r="ASO180" s="1165"/>
      <c r="ASP180" s="1165"/>
      <c r="ASQ180" s="1165"/>
      <c r="ASR180" s="1165"/>
      <c r="ASS180" s="1165"/>
      <c r="AST180" s="1165"/>
      <c r="ASU180" s="1165"/>
      <c r="ASV180" s="1165"/>
      <c r="ASW180" s="1165"/>
      <c r="ASX180" s="1165"/>
      <c r="ASY180" s="1165"/>
      <c r="ASZ180" s="1165"/>
      <c r="ATA180" s="1165"/>
      <c r="ATB180" s="1165"/>
      <c r="ATC180" s="1165"/>
      <c r="ATD180" s="1165"/>
      <c r="ATE180" s="1165"/>
      <c r="ATF180" s="1165"/>
      <c r="ATG180" s="1165"/>
      <c r="ATH180" s="1165"/>
      <c r="ATI180" s="1165"/>
      <c r="ATJ180" s="1165"/>
      <c r="ATK180" s="1165"/>
      <c r="ATL180" s="1165"/>
      <c r="ATM180" s="1165"/>
      <c r="ATN180" s="1165"/>
      <c r="ATO180" s="1165"/>
      <c r="ATP180" s="1165"/>
      <c r="ATQ180" s="1165"/>
      <c r="ATR180" s="1165"/>
      <c r="ATS180" s="1165"/>
      <c r="ATT180" s="1165"/>
      <c r="ATU180" s="1165"/>
      <c r="ATV180" s="1165"/>
      <c r="ATW180" s="1165"/>
      <c r="ATX180" s="1165"/>
      <c r="ATY180" s="1165"/>
      <c r="ATZ180" s="1165"/>
      <c r="AUA180" s="1165"/>
      <c r="AUB180" s="1165"/>
      <c r="AUC180" s="1165"/>
      <c r="AUD180" s="1165"/>
      <c r="AUE180" s="1165"/>
      <c r="AUF180" s="1165"/>
      <c r="AUG180" s="1165"/>
      <c r="AUH180" s="1165"/>
      <c r="AUI180" s="1165"/>
      <c r="AUJ180" s="1165"/>
      <c r="AUK180" s="1165"/>
      <c r="AUL180" s="1165"/>
      <c r="AUM180" s="1165"/>
      <c r="AUN180" s="1165"/>
      <c r="AUO180" s="1165"/>
      <c r="AUP180" s="1165"/>
      <c r="AUQ180" s="1165"/>
      <c r="AUR180" s="1165"/>
      <c r="AUS180" s="1165"/>
      <c r="AUT180" s="1165"/>
      <c r="AUU180" s="1165"/>
      <c r="AUV180" s="1165"/>
      <c r="AUW180" s="1165"/>
      <c r="AUX180" s="1165"/>
      <c r="AUY180" s="1165"/>
      <c r="AUZ180" s="1165"/>
      <c r="AVA180" s="1165"/>
      <c r="AVB180" s="1165"/>
      <c r="AVC180" s="1165"/>
      <c r="AVD180" s="1165"/>
      <c r="AVE180" s="1165"/>
      <c r="AVF180" s="1165"/>
      <c r="AVG180" s="1165"/>
      <c r="AVH180" s="1165"/>
      <c r="AVI180" s="1165"/>
      <c r="AVJ180" s="1165"/>
      <c r="AVK180" s="1165"/>
      <c r="AVL180" s="1165"/>
      <c r="AVM180" s="1165"/>
      <c r="AVN180" s="1165"/>
      <c r="AVO180" s="1165"/>
      <c r="AVP180" s="1165"/>
      <c r="AVQ180" s="1165"/>
      <c r="AVR180" s="1165"/>
      <c r="AVS180" s="1165"/>
      <c r="AVT180" s="1165"/>
      <c r="AVU180" s="1165"/>
      <c r="AVV180" s="1165"/>
      <c r="AVW180" s="1165"/>
      <c r="AVX180" s="1165"/>
      <c r="AVY180" s="1165"/>
      <c r="AVZ180" s="1165"/>
      <c r="AWA180" s="1165"/>
      <c r="AWB180" s="1165"/>
      <c r="AWC180" s="1165"/>
      <c r="AWD180" s="1165"/>
      <c r="AWE180" s="1165"/>
      <c r="AWF180" s="1165"/>
      <c r="AWG180" s="1165"/>
      <c r="AWH180" s="1165"/>
      <c r="AWI180" s="1165"/>
      <c r="AWJ180" s="1165"/>
      <c r="AWK180" s="1165"/>
      <c r="AWL180" s="1165"/>
      <c r="AWM180" s="1165"/>
      <c r="AWN180" s="1165"/>
      <c r="AWO180" s="1165"/>
      <c r="AWP180" s="1165"/>
      <c r="AWQ180" s="1165"/>
      <c r="AWR180" s="1165"/>
      <c r="AWS180" s="1165"/>
      <c r="AWT180" s="1165"/>
      <c r="AWU180" s="1165"/>
      <c r="AWV180" s="1165"/>
      <c r="AWW180" s="1165"/>
      <c r="AWX180" s="1165"/>
      <c r="AWY180" s="1165"/>
      <c r="AWZ180" s="1165"/>
      <c r="AXA180" s="1165"/>
      <c r="AXB180" s="1165"/>
      <c r="AXC180" s="1165"/>
      <c r="AXD180" s="1165"/>
      <c r="AXE180" s="1165"/>
      <c r="AXF180" s="1165"/>
      <c r="AXG180" s="1165"/>
      <c r="AXH180" s="1165"/>
      <c r="AXI180" s="1165"/>
      <c r="AXJ180" s="1165"/>
      <c r="AXK180" s="1165"/>
      <c r="AXL180" s="1165"/>
      <c r="AXM180" s="1165"/>
      <c r="AXN180" s="1165"/>
      <c r="AXO180" s="1165"/>
      <c r="AXP180" s="1165"/>
      <c r="AXQ180" s="1165"/>
      <c r="AXR180" s="1165"/>
      <c r="AXS180" s="1165"/>
      <c r="AXT180" s="1165"/>
      <c r="AXU180" s="1165"/>
      <c r="AXV180" s="1165"/>
      <c r="AXW180" s="1165"/>
      <c r="AXX180" s="1165"/>
      <c r="AXY180" s="1165"/>
      <c r="AXZ180" s="1165"/>
      <c r="AYA180" s="1165"/>
      <c r="AYB180" s="1165"/>
      <c r="AYC180" s="1165"/>
      <c r="AYD180" s="1165"/>
      <c r="AYE180" s="1165"/>
      <c r="AYF180" s="1165"/>
      <c r="AYG180" s="1165"/>
      <c r="AYH180" s="1165"/>
      <c r="AYI180" s="1165"/>
      <c r="AYJ180" s="1165"/>
      <c r="AYK180" s="1165"/>
      <c r="AYL180" s="1165"/>
      <c r="AYM180" s="1165"/>
      <c r="AYN180" s="1165"/>
      <c r="AYO180" s="1165"/>
      <c r="AYP180" s="1165"/>
      <c r="AYQ180" s="1165"/>
      <c r="AYR180" s="1165"/>
      <c r="AYS180" s="1165"/>
      <c r="AYT180" s="1165"/>
      <c r="AYU180" s="1165"/>
      <c r="AYV180" s="1165"/>
      <c r="AYW180" s="1165"/>
      <c r="AYX180" s="1165"/>
      <c r="AYY180" s="1165"/>
      <c r="AYZ180" s="1165"/>
      <c r="AZA180" s="1165"/>
      <c r="AZB180" s="1165"/>
      <c r="AZC180" s="1165"/>
      <c r="AZD180" s="1165"/>
      <c r="AZE180" s="1165"/>
      <c r="AZF180" s="1165"/>
      <c r="AZG180" s="1165"/>
      <c r="AZH180" s="1165"/>
      <c r="AZI180" s="1165"/>
      <c r="AZJ180" s="1165"/>
      <c r="AZK180" s="1165"/>
      <c r="AZL180" s="1165"/>
      <c r="AZM180" s="1165"/>
      <c r="AZN180" s="1165"/>
      <c r="AZO180" s="1165"/>
      <c r="AZP180" s="1165"/>
      <c r="AZQ180" s="1165"/>
      <c r="AZR180" s="1165"/>
      <c r="AZS180" s="1165"/>
      <c r="AZT180" s="1165"/>
      <c r="AZU180" s="1165"/>
      <c r="AZV180" s="1165"/>
      <c r="AZW180" s="1165"/>
      <c r="AZX180" s="1165"/>
      <c r="AZY180" s="1165"/>
      <c r="AZZ180" s="1165"/>
      <c r="BAA180" s="1165"/>
      <c r="BAB180" s="1165"/>
      <c r="BAC180" s="1165"/>
      <c r="BAD180" s="1165"/>
      <c r="BAE180" s="1165"/>
      <c r="BAF180" s="1165"/>
      <c r="BAG180" s="1165"/>
      <c r="BAH180" s="1165"/>
      <c r="BAI180" s="1165"/>
      <c r="BAJ180" s="1165"/>
      <c r="BAK180" s="1165"/>
      <c r="BAL180" s="1165"/>
      <c r="BAM180" s="1165"/>
      <c r="BAN180" s="1165"/>
      <c r="BAO180" s="1165"/>
      <c r="BAP180" s="1165"/>
      <c r="BAQ180" s="1165"/>
      <c r="BAR180" s="1165"/>
      <c r="BAS180" s="1165"/>
      <c r="BAT180" s="1165"/>
      <c r="BAU180" s="1165"/>
      <c r="BAV180" s="1165"/>
      <c r="BAW180" s="1165"/>
      <c r="BAX180" s="1165"/>
      <c r="BAY180" s="1165"/>
      <c r="BAZ180" s="1165"/>
      <c r="BBA180" s="1165"/>
      <c r="BBB180" s="1165"/>
      <c r="BBC180" s="1165"/>
      <c r="BBD180" s="1165"/>
      <c r="BBE180" s="1165"/>
      <c r="BBF180" s="1165"/>
      <c r="BBG180" s="1165"/>
      <c r="BBH180" s="1165"/>
      <c r="BBI180" s="1165"/>
      <c r="BBJ180" s="1165"/>
      <c r="BBK180" s="1165"/>
      <c r="BBL180" s="1165"/>
      <c r="BBM180" s="1165"/>
      <c r="BBN180" s="1165"/>
      <c r="BBO180" s="1165"/>
      <c r="BBP180" s="1165"/>
      <c r="BBQ180" s="1165"/>
      <c r="BBR180" s="1165"/>
      <c r="BBS180" s="1165"/>
      <c r="BBT180" s="1165"/>
      <c r="BBU180" s="1165"/>
      <c r="BBV180" s="1165"/>
      <c r="BBW180" s="1165"/>
      <c r="BBX180" s="1165"/>
      <c r="BBY180" s="1165"/>
      <c r="BBZ180" s="1165"/>
      <c r="BCA180" s="1165"/>
      <c r="BCB180" s="1165"/>
      <c r="BCC180" s="1165"/>
      <c r="BCD180" s="1165"/>
      <c r="BCE180" s="1165"/>
      <c r="BCF180" s="1165"/>
      <c r="BCG180" s="1165"/>
      <c r="BCH180" s="1165"/>
      <c r="BCI180" s="1165"/>
      <c r="BCJ180" s="1165"/>
      <c r="BCK180" s="1165"/>
      <c r="BCL180" s="1165"/>
      <c r="BCM180" s="1165"/>
      <c r="BCN180" s="1165"/>
      <c r="BCO180" s="1165"/>
      <c r="BCP180" s="1165"/>
      <c r="BCQ180" s="1165"/>
      <c r="BCR180" s="1165"/>
      <c r="BCS180" s="1165"/>
      <c r="BCT180" s="1165"/>
      <c r="BCU180" s="1165"/>
      <c r="BCV180" s="1165"/>
      <c r="BCW180" s="1165"/>
      <c r="BCX180" s="1165"/>
      <c r="BCY180" s="1165"/>
      <c r="BCZ180" s="1165"/>
      <c r="BDA180" s="1165"/>
      <c r="BDB180" s="1165"/>
      <c r="BDC180" s="1165"/>
      <c r="BDD180" s="1165"/>
      <c r="BDE180" s="1165"/>
      <c r="BDF180" s="1165"/>
      <c r="BDG180" s="1165"/>
      <c r="BDH180" s="1165"/>
      <c r="BDI180" s="1165"/>
      <c r="BDJ180" s="1165"/>
      <c r="BDK180" s="1165"/>
      <c r="BDL180" s="1165"/>
      <c r="BDM180" s="1165"/>
      <c r="BDN180" s="1165"/>
      <c r="BDO180" s="1165"/>
      <c r="BDP180" s="1165"/>
      <c r="BDQ180" s="1165"/>
      <c r="BDR180" s="1165"/>
      <c r="BDS180" s="1165"/>
      <c r="BDT180" s="1165"/>
      <c r="BDU180" s="1165"/>
      <c r="BDV180" s="1165"/>
      <c r="BDW180" s="1165"/>
      <c r="BDX180" s="1165"/>
      <c r="BDY180" s="1165"/>
      <c r="BDZ180" s="1165"/>
      <c r="BEA180" s="1165"/>
      <c r="BEB180" s="1165"/>
      <c r="BEC180" s="1165"/>
      <c r="BED180" s="1165"/>
      <c r="BEE180" s="1165"/>
      <c r="BEF180" s="1165"/>
      <c r="BEG180" s="1165"/>
      <c r="BEH180" s="1165"/>
      <c r="BEI180" s="1165"/>
      <c r="BEJ180" s="1165"/>
      <c r="BEK180" s="1165"/>
      <c r="BEL180" s="1165"/>
      <c r="BEM180" s="1165"/>
      <c r="BEN180" s="1165"/>
      <c r="BEO180" s="1165"/>
      <c r="BEP180" s="1165"/>
      <c r="BEQ180" s="1165"/>
      <c r="BER180" s="1165"/>
      <c r="BES180" s="1165"/>
      <c r="BET180" s="1165"/>
      <c r="BEU180" s="1165"/>
      <c r="BEV180" s="1165"/>
      <c r="BEW180" s="1165"/>
      <c r="BEX180" s="1165"/>
      <c r="BEY180" s="1165"/>
      <c r="BEZ180" s="1165"/>
      <c r="BFA180" s="1165"/>
      <c r="BFB180" s="1165"/>
      <c r="BFC180" s="1165"/>
      <c r="BFD180" s="1165"/>
      <c r="BFE180" s="1165"/>
      <c r="BFF180" s="1165"/>
      <c r="BFG180" s="1165"/>
      <c r="BFH180" s="1165"/>
      <c r="BFI180" s="1165"/>
      <c r="BFJ180" s="1165"/>
      <c r="BFK180" s="1165"/>
      <c r="BFL180" s="1165"/>
      <c r="BFM180" s="1165"/>
      <c r="BFN180" s="1165"/>
      <c r="BFO180" s="1165"/>
      <c r="BFP180" s="1165"/>
      <c r="BFQ180" s="1165"/>
      <c r="BFR180" s="1165"/>
      <c r="BFS180" s="1165"/>
      <c r="BFT180" s="1165"/>
      <c r="BFU180" s="1165"/>
      <c r="BFV180" s="1165"/>
      <c r="BFW180" s="1165"/>
      <c r="BFX180" s="1165"/>
      <c r="BFY180" s="1165"/>
      <c r="BFZ180" s="1165"/>
      <c r="BGA180" s="1165"/>
      <c r="BGB180" s="1165"/>
      <c r="BGC180" s="1165"/>
      <c r="BGD180" s="1165"/>
      <c r="BGE180" s="1165"/>
      <c r="BGF180" s="1165"/>
      <c r="BGG180" s="1165"/>
      <c r="BGH180" s="1165"/>
      <c r="BGI180" s="1165"/>
      <c r="BGJ180" s="1165"/>
      <c r="BGK180" s="1165"/>
      <c r="BGL180" s="1165"/>
      <c r="BGM180" s="1165"/>
      <c r="BGN180" s="1165"/>
      <c r="BGO180" s="1165"/>
      <c r="BGP180" s="1165"/>
      <c r="BGQ180" s="1165"/>
      <c r="BGR180" s="1165"/>
      <c r="BGS180" s="1165"/>
      <c r="BGT180" s="1165"/>
      <c r="BGU180" s="1165"/>
      <c r="BGV180" s="1165"/>
      <c r="BGW180" s="1165"/>
      <c r="BGX180" s="1165"/>
      <c r="BGY180" s="1165"/>
      <c r="BGZ180" s="1165"/>
      <c r="BHA180" s="1165"/>
      <c r="BHB180" s="1165"/>
      <c r="BHC180" s="1165"/>
      <c r="BHD180" s="1165"/>
      <c r="BHE180" s="1165"/>
      <c r="BHF180" s="1165"/>
      <c r="BHG180" s="1165"/>
      <c r="BHH180" s="1165"/>
      <c r="BHI180" s="1165"/>
      <c r="BHJ180" s="1165"/>
      <c r="BHK180" s="1165"/>
      <c r="BHL180" s="1165"/>
      <c r="BHM180" s="1165"/>
      <c r="BHN180" s="1165"/>
      <c r="BHO180" s="1165"/>
      <c r="BHP180" s="1165"/>
      <c r="BHQ180" s="1165"/>
      <c r="BHR180" s="1165"/>
      <c r="BHS180" s="1165"/>
      <c r="BHT180" s="1165"/>
      <c r="BHU180" s="1165"/>
      <c r="BHV180" s="1165"/>
      <c r="BHW180" s="1165"/>
      <c r="BHX180" s="1165"/>
      <c r="BHY180" s="1165"/>
      <c r="BHZ180" s="1165"/>
      <c r="BIA180" s="1165"/>
      <c r="BIB180" s="1165"/>
      <c r="BIC180" s="1165"/>
      <c r="BID180" s="1165"/>
      <c r="BIE180" s="1165"/>
      <c r="BIF180" s="1165"/>
      <c r="BIG180" s="1165"/>
      <c r="BIH180" s="1165"/>
      <c r="BII180" s="1165"/>
      <c r="BIJ180" s="1165"/>
      <c r="BIK180" s="1165"/>
      <c r="BIL180" s="1165"/>
      <c r="BIM180" s="1165"/>
      <c r="BIN180" s="1165"/>
      <c r="BIO180" s="1165"/>
      <c r="BIP180" s="1165"/>
      <c r="BIQ180" s="1165"/>
      <c r="BIR180" s="1165"/>
      <c r="BIS180" s="1165"/>
      <c r="BIT180" s="1165"/>
      <c r="BIU180" s="1165"/>
      <c r="BIV180" s="1165"/>
      <c r="BIW180" s="1165"/>
      <c r="BIX180" s="1165"/>
      <c r="BIY180" s="1165"/>
      <c r="BIZ180" s="1165"/>
      <c r="BJA180" s="1165"/>
      <c r="BJB180" s="1165"/>
      <c r="BJC180" s="1165"/>
      <c r="BJD180" s="1165"/>
      <c r="BJE180" s="1165"/>
      <c r="BJF180" s="1165"/>
      <c r="BJG180" s="1165"/>
      <c r="BJH180" s="1165"/>
      <c r="BJI180" s="1165"/>
      <c r="BJJ180" s="1165"/>
      <c r="BJK180" s="1165"/>
      <c r="BJL180" s="1165"/>
      <c r="BJM180" s="1165"/>
      <c r="BJN180" s="1165"/>
      <c r="BJO180" s="1165"/>
      <c r="BJP180" s="1165"/>
      <c r="BJQ180" s="1165"/>
      <c r="BJR180" s="1165"/>
      <c r="BJS180" s="1165"/>
      <c r="BJT180" s="1165"/>
      <c r="BJU180" s="1165"/>
      <c r="BJV180" s="1165"/>
      <c r="BJW180" s="1165"/>
      <c r="BJX180" s="1165"/>
      <c r="BJY180" s="1165"/>
      <c r="BJZ180" s="1165"/>
      <c r="BKA180" s="1165"/>
      <c r="BKB180" s="1165"/>
      <c r="BKC180" s="1165"/>
      <c r="BKD180" s="1165"/>
      <c r="BKE180" s="1165"/>
      <c r="BKF180" s="1165"/>
      <c r="BKG180" s="1165"/>
      <c r="BKH180" s="1165"/>
      <c r="BKI180" s="1165"/>
      <c r="BKJ180" s="1165"/>
      <c r="BKK180" s="1165"/>
      <c r="BKL180" s="1165"/>
      <c r="BKM180" s="1165"/>
      <c r="BKN180" s="1165"/>
      <c r="BKO180" s="1165"/>
      <c r="BKP180" s="1165"/>
      <c r="BKQ180" s="1165"/>
      <c r="BKR180" s="1165"/>
      <c r="BKS180" s="1165"/>
      <c r="BKT180" s="1165"/>
      <c r="BKU180" s="1165"/>
      <c r="BKV180" s="1165"/>
      <c r="BKW180" s="1165"/>
      <c r="BKX180" s="1165"/>
      <c r="BKY180" s="1165"/>
      <c r="BKZ180" s="1165"/>
      <c r="BLA180" s="1165"/>
      <c r="BLB180" s="1165"/>
      <c r="BLC180" s="1165"/>
      <c r="BLD180" s="1165"/>
      <c r="BLE180" s="1165"/>
      <c r="BLF180" s="1165"/>
      <c r="BLG180" s="1165"/>
      <c r="BLH180" s="1165"/>
      <c r="BLI180" s="1165"/>
      <c r="BLJ180" s="1165"/>
      <c r="BLK180" s="1165"/>
      <c r="BLL180" s="1165"/>
      <c r="BLM180" s="1165"/>
      <c r="BLN180" s="1165"/>
      <c r="BLO180" s="1165"/>
      <c r="BLP180" s="1165"/>
      <c r="BLQ180" s="1165"/>
      <c r="BLR180" s="1165"/>
      <c r="BLS180" s="1165"/>
      <c r="BLT180" s="1165"/>
      <c r="BLU180" s="1165"/>
      <c r="BLV180" s="1165"/>
      <c r="BLW180" s="1165"/>
      <c r="BLX180" s="1165"/>
      <c r="BLY180" s="1165"/>
      <c r="BLZ180" s="1165"/>
      <c r="BMA180" s="1165"/>
      <c r="BMB180" s="1165"/>
      <c r="BMC180" s="1165"/>
      <c r="BMD180" s="1165"/>
      <c r="BME180" s="1165"/>
      <c r="BMF180" s="1165"/>
      <c r="BMG180" s="1165"/>
      <c r="BMH180" s="1165"/>
      <c r="BMI180" s="1165"/>
      <c r="BMJ180" s="1165"/>
      <c r="BMK180" s="1165"/>
      <c r="BML180" s="1165"/>
      <c r="BMM180" s="1165"/>
      <c r="BMN180" s="1165"/>
      <c r="BMO180" s="1165"/>
      <c r="BMP180" s="1165"/>
      <c r="BMQ180" s="1165"/>
      <c r="BMR180" s="1165"/>
      <c r="BMS180" s="1165"/>
      <c r="BMT180" s="1165"/>
      <c r="BMU180" s="1165"/>
      <c r="BMV180" s="1165"/>
      <c r="BMW180" s="1165"/>
      <c r="BMX180" s="1165"/>
      <c r="BMY180" s="1165"/>
      <c r="BMZ180" s="1165"/>
      <c r="BNA180" s="1165"/>
      <c r="BNB180" s="1165"/>
      <c r="BNC180" s="1165"/>
      <c r="BND180" s="1165"/>
      <c r="BNE180" s="1165"/>
      <c r="BNF180" s="1165"/>
      <c r="BNG180" s="1165"/>
      <c r="BNH180" s="1165"/>
      <c r="BNI180" s="1165"/>
      <c r="BNJ180" s="1165"/>
      <c r="BNK180" s="1165"/>
      <c r="BNL180" s="1165"/>
      <c r="BNM180" s="1165"/>
      <c r="BNN180" s="1165"/>
      <c r="BNO180" s="1165"/>
      <c r="BNP180" s="1165"/>
      <c r="BNQ180" s="1165"/>
      <c r="BNR180" s="1165"/>
      <c r="BNS180" s="1165"/>
      <c r="BNT180" s="1165"/>
      <c r="BNU180" s="1165"/>
      <c r="BNV180" s="1165"/>
      <c r="BNW180" s="1165"/>
      <c r="BNX180" s="1165"/>
      <c r="BNY180" s="1165"/>
      <c r="BNZ180" s="1165"/>
      <c r="BOA180" s="1165"/>
      <c r="BOB180" s="1165"/>
      <c r="BOC180" s="1165"/>
      <c r="BOD180" s="1165"/>
      <c r="BOE180" s="1165"/>
      <c r="BOF180" s="1165"/>
      <c r="BOG180" s="1165"/>
      <c r="BOH180" s="1165"/>
      <c r="BOI180" s="1165"/>
      <c r="BOJ180" s="1165"/>
      <c r="BOK180" s="1165"/>
      <c r="BOL180" s="1165"/>
      <c r="BOM180" s="1165"/>
      <c r="BON180" s="1165"/>
      <c r="BOO180" s="1165"/>
      <c r="BOP180" s="1165"/>
      <c r="BOQ180" s="1165"/>
      <c r="BOR180" s="1165"/>
      <c r="BOS180" s="1165"/>
      <c r="BOT180" s="1165"/>
      <c r="BOU180" s="1165"/>
      <c r="BOV180" s="1165"/>
      <c r="BOW180" s="1165"/>
      <c r="BOX180" s="1165"/>
      <c r="BOY180" s="1165"/>
      <c r="BOZ180" s="1165"/>
      <c r="BPA180" s="1165"/>
      <c r="BPB180" s="1165"/>
      <c r="BPC180" s="1165"/>
      <c r="BPD180" s="1165"/>
      <c r="BPE180" s="1165"/>
      <c r="BPF180" s="1165"/>
      <c r="BPG180" s="1165"/>
      <c r="BPH180" s="1165"/>
      <c r="BPI180" s="1165"/>
      <c r="BPJ180" s="1165"/>
      <c r="BPK180" s="1165"/>
      <c r="BPL180" s="1165"/>
      <c r="BPM180" s="1165"/>
      <c r="BPN180" s="1165"/>
      <c r="BPO180" s="1165"/>
      <c r="BPP180" s="1165"/>
      <c r="BPQ180" s="1165"/>
      <c r="BPR180" s="1165"/>
      <c r="BPS180" s="1165"/>
      <c r="BPT180" s="1165"/>
      <c r="BPU180" s="1165"/>
      <c r="BPV180" s="1165"/>
      <c r="BPW180" s="1165"/>
      <c r="BPX180" s="1165"/>
      <c r="BPY180" s="1165"/>
      <c r="BPZ180" s="1165"/>
      <c r="BQA180" s="1165"/>
      <c r="BQB180" s="1165"/>
      <c r="BQC180" s="1165"/>
      <c r="BQD180" s="1165"/>
      <c r="BQE180" s="1165"/>
      <c r="BQF180" s="1165"/>
      <c r="BQG180" s="1165"/>
      <c r="BQH180" s="1165"/>
      <c r="BQI180" s="1165"/>
      <c r="BQJ180" s="1165"/>
      <c r="BQK180" s="1165"/>
      <c r="BQL180" s="1165"/>
      <c r="BQM180" s="1165"/>
      <c r="BQN180" s="1165"/>
      <c r="BQO180" s="1165"/>
      <c r="BQP180" s="1165"/>
      <c r="BQQ180" s="1165"/>
      <c r="BQR180" s="1165"/>
      <c r="BQS180" s="1165"/>
      <c r="BQT180" s="1165"/>
      <c r="BQU180" s="1165"/>
      <c r="BQV180" s="1165"/>
      <c r="BQW180" s="1165"/>
      <c r="BQX180" s="1165"/>
      <c r="BQY180" s="1165"/>
      <c r="BQZ180" s="1165"/>
      <c r="BRA180" s="1165"/>
      <c r="BRB180" s="1165"/>
      <c r="BRC180" s="1165"/>
      <c r="BRD180" s="1165"/>
      <c r="BRE180" s="1165"/>
      <c r="BRF180" s="1165"/>
      <c r="BRG180" s="1165"/>
      <c r="BRH180" s="1165"/>
      <c r="BRI180" s="1165"/>
      <c r="BRJ180" s="1165"/>
      <c r="BRK180" s="1165"/>
      <c r="BRL180" s="1165"/>
      <c r="BRM180" s="1165"/>
      <c r="BRN180" s="1165"/>
      <c r="BRO180" s="1165"/>
      <c r="BRP180" s="1165"/>
      <c r="BRQ180" s="1165"/>
      <c r="BRR180" s="1165"/>
      <c r="BRS180" s="1165"/>
      <c r="BRT180" s="1165"/>
      <c r="BRU180" s="1165"/>
      <c r="BRV180" s="1165"/>
      <c r="BRW180" s="1165"/>
      <c r="BRX180" s="1165"/>
      <c r="BRY180" s="1165"/>
      <c r="BRZ180" s="1165"/>
      <c r="BSA180" s="1165"/>
      <c r="BSB180" s="1165"/>
      <c r="BSC180" s="1165"/>
      <c r="BSD180" s="1165"/>
      <c r="BSE180" s="1165"/>
      <c r="BSF180" s="1165"/>
      <c r="BSG180" s="1165"/>
      <c r="BSH180" s="1165"/>
      <c r="BSI180" s="1165"/>
      <c r="BSJ180" s="1165"/>
      <c r="BSK180" s="1165"/>
      <c r="BSL180" s="1165"/>
      <c r="BSM180" s="1165"/>
      <c r="BSN180" s="1165"/>
      <c r="BSO180" s="1165"/>
      <c r="BSP180" s="1165"/>
      <c r="BSQ180" s="1165"/>
      <c r="BSR180" s="1165"/>
      <c r="BSS180" s="1165"/>
      <c r="BST180" s="1165"/>
      <c r="BSU180" s="1165"/>
      <c r="BSV180" s="1165"/>
      <c r="BSW180" s="1165"/>
      <c r="BSX180" s="1165"/>
      <c r="BSY180" s="1165"/>
      <c r="BSZ180" s="1165"/>
      <c r="BTA180" s="1165"/>
      <c r="BTB180" s="1165"/>
      <c r="BTC180" s="1165"/>
      <c r="BTD180" s="1165"/>
      <c r="BTE180" s="1165"/>
      <c r="BTF180" s="1165"/>
      <c r="BTG180" s="1165"/>
      <c r="BTH180" s="1165"/>
      <c r="BTI180" s="1165"/>
      <c r="BTJ180" s="1165"/>
      <c r="BTK180" s="1165"/>
      <c r="BTL180" s="1165"/>
      <c r="BTM180" s="1165"/>
      <c r="BTN180" s="1165"/>
      <c r="BTO180" s="1165"/>
      <c r="BTP180" s="1165"/>
      <c r="BTQ180" s="1165"/>
      <c r="BTR180" s="1165"/>
      <c r="BTS180" s="1165"/>
      <c r="BTT180" s="1165"/>
      <c r="BTU180" s="1165"/>
      <c r="BTV180" s="1165"/>
      <c r="BTW180" s="1165"/>
      <c r="BTX180" s="1165"/>
      <c r="BTY180" s="1165"/>
      <c r="BTZ180" s="1165"/>
      <c r="BUA180" s="1165"/>
      <c r="BUB180" s="1165"/>
      <c r="BUC180" s="1165"/>
      <c r="BUD180" s="1165"/>
      <c r="BUE180" s="1165"/>
      <c r="BUF180" s="1165"/>
      <c r="BUG180" s="1165"/>
      <c r="BUH180" s="1165"/>
      <c r="BUI180" s="1165"/>
      <c r="BUJ180" s="1165"/>
      <c r="BUK180" s="1165"/>
      <c r="BUL180" s="1165"/>
      <c r="BUM180" s="1165"/>
      <c r="BUN180" s="1165"/>
      <c r="BUO180" s="1165"/>
      <c r="BUP180" s="1165"/>
      <c r="BUQ180" s="1165"/>
      <c r="BUR180" s="1165"/>
      <c r="BUS180" s="1165"/>
      <c r="BUT180" s="1165"/>
      <c r="BUU180" s="1165"/>
      <c r="BUV180" s="1165"/>
      <c r="BUW180" s="1165"/>
      <c r="BUX180" s="1165"/>
      <c r="BUY180" s="1165"/>
      <c r="BUZ180" s="1165"/>
      <c r="BVA180" s="1165"/>
      <c r="BVB180" s="1165"/>
      <c r="BVC180" s="1165"/>
      <c r="BVD180" s="1165"/>
      <c r="BVE180" s="1165"/>
      <c r="BVF180" s="1165"/>
      <c r="BVG180" s="1165"/>
      <c r="BVH180" s="1165"/>
      <c r="BVI180" s="1165"/>
      <c r="BVJ180" s="1165"/>
      <c r="BVK180" s="1165"/>
      <c r="BVL180" s="1165"/>
      <c r="BVM180" s="1165"/>
      <c r="BVN180" s="1165"/>
      <c r="BVO180" s="1165"/>
      <c r="BVP180" s="1165"/>
      <c r="BVQ180" s="1165"/>
      <c r="BVR180" s="1165"/>
      <c r="BVS180" s="1165"/>
      <c r="BVT180" s="1165"/>
      <c r="BVU180" s="1165"/>
      <c r="BVV180" s="1165"/>
      <c r="BVW180" s="1165"/>
      <c r="BVX180" s="1165"/>
      <c r="BVY180" s="1165"/>
      <c r="BVZ180" s="1165"/>
      <c r="BWA180" s="1165"/>
      <c r="BWB180" s="1165"/>
      <c r="BWC180" s="1165"/>
      <c r="BWD180" s="1165"/>
      <c r="BWE180" s="1165"/>
      <c r="BWF180" s="1165"/>
      <c r="BWG180" s="1165"/>
      <c r="BWH180" s="1165"/>
      <c r="BWI180" s="1165"/>
      <c r="BWJ180" s="1165"/>
      <c r="BWK180" s="1165"/>
      <c r="BWL180" s="1165"/>
      <c r="BWM180" s="1165"/>
      <c r="BWN180" s="1165"/>
      <c r="BWO180" s="1165"/>
      <c r="BWP180" s="1165"/>
      <c r="BWQ180" s="1165"/>
      <c r="BWR180" s="1165"/>
      <c r="BWS180" s="1165"/>
      <c r="BWT180" s="1165"/>
      <c r="BWU180" s="1165"/>
      <c r="BWV180" s="1165"/>
      <c r="BWW180" s="1165"/>
      <c r="BWX180" s="1165"/>
      <c r="BWY180" s="1165"/>
      <c r="BWZ180" s="1165"/>
      <c r="BXA180" s="1165"/>
      <c r="BXB180" s="1165"/>
      <c r="BXC180" s="1165"/>
      <c r="BXD180" s="1165"/>
      <c r="BXE180" s="1165"/>
      <c r="BXF180" s="1165"/>
      <c r="BXG180" s="1165"/>
      <c r="BXH180" s="1165"/>
      <c r="BXI180" s="1165"/>
      <c r="BXJ180" s="1165"/>
      <c r="BXK180" s="1165"/>
      <c r="BXL180" s="1165"/>
      <c r="BXM180" s="1165"/>
      <c r="BXN180" s="1165"/>
      <c r="BXO180" s="1165"/>
      <c r="BXP180" s="1165"/>
      <c r="BXQ180" s="1165"/>
      <c r="BXR180" s="1165"/>
      <c r="BXS180" s="1165"/>
      <c r="BXT180" s="1165"/>
      <c r="BXU180" s="1165"/>
      <c r="BXV180" s="1165"/>
      <c r="BXW180" s="1165"/>
      <c r="BXX180" s="1165"/>
      <c r="BXY180" s="1165"/>
      <c r="BXZ180" s="1165"/>
      <c r="BYA180" s="1165"/>
      <c r="BYB180" s="1165"/>
      <c r="BYC180" s="1165"/>
      <c r="BYD180" s="1165"/>
      <c r="BYE180" s="1165"/>
      <c r="BYF180" s="1165"/>
      <c r="BYG180" s="1165"/>
      <c r="BYH180" s="1165"/>
      <c r="BYI180" s="1165"/>
      <c r="BYJ180" s="1165"/>
      <c r="BYK180" s="1165"/>
      <c r="BYL180" s="1165"/>
      <c r="BYM180" s="1165"/>
      <c r="BYN180" s="1165"/>
      <c r="BYO180" s="1165"/>
      <c r="BYP180" s="1165"/>
      <c r="BYQ180" s="1165"/>
      <c r="BYR180" s="1165"/>
      <c r="BYS180" s="1165"/>
      <c r="BYT180" s="1165"/>
      <c r="BYU180" s="1165"/>
      <c r="BYV180" s="1165"/>
      <c r="BYW180" s="1165"/>
      <c r="BYX180" s="1165"/>
      <c r="BYY180" s="1165"/>
      <c r="BYZ180" s="1165"/>
      <c r="BZA180" s="1165"/>
      <c r="BZB180" s="1165"/>
      <c r="BZC180" s="1165"/>
      <c r="BZD180" s="1165"/>
      <c r="BZE180" s="1165"/>
      <c r="BZF180" s="1165"/>
      <c r="BZG180" s="1165"/>
      <c r="BZH180" s="1165"/>
      <c r="BZI180" s="1165"/>
      <c r="BZJ180" s="1165"/>
      <c r="BZK180" s="1165"/>
      <c r="BZL180" s="1165"/>
      <c r="BZM180" s="1165"/>
      <c r="BZN180" s="1165"/>
      <c r="BZO180" s="1165"/>
      <c r="BZP180" s="1165"/>
      <c r="BZQ180" s="1165"/>
      <c r="BZR180" s="1165"/>
      <c r="BZS180" s="1165"/>
      <c r="BZT180" s="1165"/>
      <c r="BZU180" s="1165"/>
      <c r="BZV180" s="1165"/>
      <c r="BZW180" s="1165"/>
      <c r="BZX180" s="1165"/>
      <c r="BZY180" s="1165"/>
      <c r="BZZ180" s="1165"/>
      <c r="CAA180" s="1165"/>
      <c r="CAB180" s="1165"/>
      <c r="CAC180" s="1165"/>
      <c r="CAD180" s="1165"/>
      <c r="CAE180" s="1165"/>
      <c r="CAF180" s="1165"/>
      <c r="CAG180" s="1165"/>
      <c r="CAH180" s="1165"/>
      <c r="CAI180" s="1165"/>
      <c r="CAJ180" s="1165"/>
      <c r="CAK180" s="1165"/>
      <c r="CAL180" s="1165"/>
      <c r="CAM180" s="1165"/>
      <c r="CAN180" s="1165"/>
      <c r="CAO180" s="1165"/>
      <c r="CAP180" s="1165"/>
      <c r="CAQ180" s="1165"/>
      <c r="CAR180" s="1165"/>
      <c r="CAS180" s="1165"/>
      <c r="CAT180" s="1165"/>
      <c r="CAU180" s="1165"/>
      <c r="CAV180" s="1165"/>
      <c r="CAW180" s="1165"/>
      <c r="CAX180" s="1165"/>
      <c r="CAY180" s="1165"/>
      <c r="CAZ180" s="1165"/>
      <c r="CBA180" s="1165"/>
      <c r="CBB180" s="1165"/>
      <c r="CBC180" s="1165"/>
      <c r="CBD180" s="1165"/>
      <c r="CBE180" s="1165"/>
      <c r="CBF180" s="1165"/>
      <c r="CBG180" s="1165"/>
      <c r="CBH180" s="1165"/>
      <c r="CBI180" s="1165"/>
      <c r="CBJ180" s="1165"/>
      <c r="CBK180" s="1165"/>
      <c r="CBL180" s="1165"/>
      <c r="CBM180" s="1165"/>
      <c r="CBN180" s="1165"/>
      <c r="CBO180" s="1165"/>
      <c r="CBP180" s="1165"/>
      <c r="CBQ180" s="1165"/>
      <c r="CBR180" s="1165"/>
      <c r="CBS180" s="1165"/>
      <c r="CBT180" s="1165"/>
      <c r="CBU180" s="1165"/>
      <c r="CBV180" s="1165"/>
      <c r="CBW180" s="1165"/>
      <c r="CBX180" s="1165"/>
      <c r="CBY180" s="1165"/>
      <c r="CBZ180" s="1165"/>
      <c r="CCA180" s="1165"/>
      <c r="CCB180" s="1165"/>
      <c r="CCC180" s="1165"/>
      <c r="CCD180" s="1165"/>
      <c r="CCE180" s="1165"/>
      <c r="CCF180" s="1165"/>
      <c r="CCG180" s="1165"/>
      <c r="CCH180" s="1165"/>
      <c r="CCI180" s="1165"/>
      <c r="CCJ180" s="1165"/>
      <c r="CCK180" s="1165"/>
      <c r="CCL180" s="1165"/>
      <c r="CCM180" s="1165"/>
      <c r="CCN180" s="1165"/>
      <c r="CCO180" s="1165"/>
      <c r="CCP180" s="1165"/>
      <c r="CCQ180" s="1165"/>
      <c r="CCR180" s="1165"/>
      <c r="CCS180" s="1165"/>
      <c r="CCT180" s="1165"/>
      <c r="CCU180" s="1165"/>
      <c r="CCV180" s="1165"/>
      <c r="CCW180" s="1165"/>
      <c r="CCX180" s="1165"/>
      <c r="CCY180" s="1165"/>
      <c r="CCZ180" s="1165"/>
      <c r="CDA180" s="1165"/>
      <c r="CDB180" s="1165"/>
      <c r="CDC180" s="1165"/>
      <c r="CDD180" s="1165"/>
      <c r="CDE180" s="1165"/>
      <c r="CDF180" s="1165"/>
      <c r="CDG180" s="1165"/>
      <c r="CDH180" s="1165"/>
      <c r="CDI180" s="1165"/>
      <c r="CDJ180" s="1165"/>
      <c r="CDK180" s="1165"/>
      <c r="CDL180" s="1165"/>
      <c r="CDM180" s="1165"/>
      <c r="CDN180" s="1165"/>
      <c r="CDO180" s="1165"/>
      <c r="CDP180" s="1165"/>
      <c r="CDQ180" s="1165"/>
      <c r="CDR180" s="1165"/>
      <c r="CDS180" s="1165"/>
      <c r="CDT180" s="1165"/>
      <c r="CDU180" s="1165"/>
      <c r="CDV180" s="1165"/>
      <c r="CDW180" s="1165"/>
      <c r="CDX180" s="1165"/>
      <c r="CDY180" s="1165"/>
      <c r="CDZ180" s="1165"/>
      <c r="CEA180" s="1165"/>
      <c r="CEB180" s="1165"/>
      <c r="CEC180" s="1165"/>
      <c r="CED180" s="1165"/>
      <c r="CEE180" s="1165"/>
      <c r="CEF180" s="1165"/>
      <c r="CEG180" s="1165"/>
      <c r="CEH180" s="1165"/>
      <c r="CEI180" s="1165"/>
      <c r="CEJ180" s="1165"/>
      <c r="CEK180" s="1165"/>
      <c r="CEL180" s="1165"/>
      <c r="CEM180" s="1165"/>
      <c r="CEN180" s="1165"/>
      <c r="CEO180" s="1165"/>
      <c r="CEP180" s="1165"/>
      <c r="CEQ180" s="1165"/>
      <c r="CER180" s="1165"/>
      <c r="CES180" s="1165"/>
      <c r="CET180" s="1165"/>
      <c r="CEU180" s="1165"/>
      <c r="CEV180" s="1165"/>
      <c r="CEW180" s="1165"/>
      <c r="CEX180" s="1165"/>
      <c r="CEY180" s="1165"/>
      <c r="CEZ180" s="1165"/>
      <c r="CFA180" s="1165"/>
      <c r="CFB180" s="1165"/>
      <c r="CFC180" s="1165"/>
      <c r="CFD180" s="1165"/>
      <c r="CFE180" s="1165"/>
      <c r="CFF180" s="1165"/>
      <c r="CFG180" s="1165"/>
      <c r="CFH180" s="1165"/>
      <c r="CFI180" s="1165"/>
      <c r="CFJ180" s="1165"/>
      <c r="CFK180" s="1165"/>
      <c r="CFL180" s="1165"/>
      <c r="CFM180" s="1165"/>
      <c r="CFN180" s="1165"/>
      <c r="CFO180" s="1165"/>
      <c r="CFP180" s="1165"/>
      <c r="CFQ180" s="1165"/>
      <c r="CFR180" s="1165"/>
      <c r="CFS180" s="1165"/>
      <c r="CFT180" s="1165"/>
      <c r="CFU180" s="1165"/>
      <c r="CFV180" s="1165"/>
      <c r="CFW180" s="1165"/>
      <c r="CFX180" s="1165"/>
      <c r="CFY180" s="1165"/>
      <c r="CFZ180" s="1165"/>
      <c r="CGA180" s="1165"/>
      <c r="CGB180" s="1165"/>
      <c r="CGC180" s="1165"/>
      <c r="CGD180" s="1165"/>
      <c r="CGE180" s="1165"/>
      <c r="CGF180" s="1165"/>
      <c r="CGG180" s="1165"/>
      <c r="CGH180" s="1165"/>
      <c r="CGI180" s="1165"/>
      <c r="CGJ180" s="1165"/>
      <c r="CGK180" s="1165"/>
      <c r="CGL180" s="1165"/>
      <c r="CGM180" s="1165"/>
      <c r="CGN180" s="1165"/>
      <c r="CGO180" s="1165"/>
      <c r="CGP180" s="1165"/>
      <c r="CGQ180" s="1165"/>
      <c r="CGR180" s="1165"/>
      <c r="CGS180" s="1165"/>
      <c r="CGT180" s="1165"/>
      <c r="CGU180" s="1165"/>
      <c r="CGV180" s="1165"/>
      <c r="CGW180" s="1165"/>
      <c r="CGX180" s="1165"/>
      <c r="CGY180" s="1165"/>
      <c r="CGZ180" s="1165"/>
      <c r="CHA180" s="1165"/>
      <c r="CHB180" s="1165"/>
      <c r="CHC180" s="1165"/>
      <c r="CHD180" s="1165"/>
      <c r="CHE180" s="1165"/>
      <c r="CHF180" s="1165"/>
      <c r="CHG180" s="1165"/>
      <c r="CHH180" s="1165"/>
      <c r="CHI180" s="1165"/>
      <c r="CHJ180" s="1165"/>
      <c r="CHK180" s="1165"/>
      <c r="CHL180" s="1165"/>
      <c r="CHM180" s="1165"/>
      <c r="CHN180" s="1165"/>
      <c r="CHO180" s="1165"/>
      <c r="CHP180" s="1165"/>
      <c r="CHQ180" s="1165"/>
      <c r="CHR180" s="1165"/>
      <c r="CHS180" s="1165"/>
      <c r="CHT180" s="1165"/>
      <c r="CHU180" s="1165"/>
      <c r="CHV180" s="1165"/>
      <c r="CHW180" s="1165"/>
      <c r="CHX180" s="1165"/>
      <c r="CHY180" s="1165"/>
      <c r="CHZ180" s="1165"/>
      <c r="CIA180" s="1165"/>
      <c r="CIB180" s="1165"/>
      <c r="CIC180" s="1165"/>
      <c r="CID180" s="1165"/>
      <c r="CIE180" s="1165"/>
      <c r="CIF180" s="1165"/>
      <c r="CIG180" s="1165"/>
      <c r="CIH180" s="1165"/>
      <c r="CII180" s="1165"/>
      <c r="CIJ180" s="1165"/>
      <c r="CIK180" s="1165"/>
      <c r="CIL180" s="1165"/>
      <c r="CIM180" s="1165"/>
      <c r="CIN180" s="1165"/>
      <c r="CIO180" s="1165"/>
      <c r="CIP180" s="1165"/>
      <c r="CIQ180" s="1165"/>
      <c r="CIR180" s="1165"/>
      <c r="CIS180" s="1165"/>
      <c r="CIT180" s="1165"/>
      <c r="CIU180" s="1165"/>
      <c r="CIV180" s="1165"/>
      <c r="CIW180" s="1165"/>
      <c r="CIX180" s="1165"/>
      <c r="CIY180" s="1165"/>
      <c r="CIZ180" s="1165"/>
      <c r="CJA180" s="1165"/>
      <c r="CJB180" s="1165"/>
      <c r="CJC180" s="1165"/>
      <c r="CJD180" s="1165"/>
      <c r="CJE180" s="1165"/>
      <c r="CJF180" s="1165"/>
      <c r="CJG180" s="1165"/>
      <c r="CJH180" s="1165"/>
      <c r="CJI180" s="1165"/>
      <c r="CJJ180" s="1165"/>
      <c r="CJK180" s="1165"/>
      <c r="CJL180" s="1165"/>
      <c r="CJM180" s="1165"/>
      <c r="CJN180" s="1165"/>
      <c r="CJO180" s="1165"/>
      <c r="CJP180" s="1165"/>
      <c r="CJQ180" s="1165"/>
      <c r="CJR180" s="1165"/>
      <c r="CJS180" s="1165"/>
      <c r="CJT180" s="1165"/>
      <c r="CJU180" s="1165"/>
      <c r="CJV180" s="1165"/>
      <c r="CJW180" s="1165"/>
      <c r="CJX180" s="1165"/>
      <c r="CJY180" s="1165"/>
      <c r="CJZ180" s="1165"/>
      <c r="CKA180" s="1165"/>
      <c r="CKB180" s="1165"/>
      <c r="CKC180" s="1165"/>
      <c r="CKD180" s="1165"/>
      <c r="CKE180" s="1165"/>
      <c r="CKF180" s="1165"/>
      <c r="CKG180" s="1165"/>
      <c r="CKH180" s="1165"/>
      <c r="CKI180" s="1165"/>
      <c r="CKJ180" s="1165"/>
      <c r="CKK180" s="1165"/>
      <c r="CKL180" s="1165"/>
      <c r="CKM180" s="1165"/>
      <c r="CKN180" s="1165"/>
      <c r="CKO180" s="1165"/>
      <c r="CKP180" s="1165"/>
      <c r="CKQ180" s="1165"/>
      <c r="CKR180" s="1165"/>
      <c r="CKS180" s="1165"/>
      <c r="CKT180" s="1165"/>
      <c r="CKU180" s="1165"/>
      <c r="CKV180" s="1165"/>
      <c r="CKW180" s="1165"/>
      <c r="CKX180" s="1165"/>
      <c r="CKY180" s="1165"/>
      <c r="CKZ180" s="1165"/>
      <c r="CLA180" s="1165"/>
      <c r="CLB180" s="1165"/>
      <c r="CLC180" s="1165"/>
      <c r="CLD180" s="1165"/>
      <c r="CLE180" s="1165"/>
      <c r="CLF180" s="1165"/>
      <c r="CLG180" s="1165"/>
      <c r="CLH180" s="1165"/>
      <c r="CLI180" s="1165"/>
      <c r="CLJ180" s="1165"/>
      <c r="CLK180" s="1165"/>
      <c r="CLL180" s="1165"/>
      <c r="CLM180" s="1165"/>
      <c r="CLN180" s="1165"/>
      <c r="CLO180" s="1165"/>
      <c r="CLP180" s="1165"/>
      <c r="CLQ180" s="1165"/>
      <c r="CLR180" s="1165"/>
      <c r="CLS180" s="1165"/>
      <c r="CLT180" s="1165"/>
      <c r="CLU180" s="1165"/>
      <c r="CLV180" s="1165"/>
      <c r="CLW180" s="1165"/>
      <c r="CLX180" s="1165"/>
      <c r="CLY180" s="1165"/>
      <c r="CLZ180" s="1165"/>
      <c r="CMA180" s="1165"/>
      <c r="CMB180" s="1165"/>
      <c r="CMC180" s="1165"/>
      <c r="CMD180" s="1165"/>
      <c r="CME180" s="1165"/>
      <c r="CMF180" s="1165"/>
      <c r="CMG180" s="1165"/>
      <c r="CMH180" s="1165"/>
      <c r="CMI180" s="1165"/>
      <c r="CMJ180" s="1165"/>
      <c r="CMK180" s="1165"/>
      <c r="CML180" s="1165"/>
      <c r="CMM180" s="1165"/>
      <c r="CMN180" s="1165"/>
      <c r="CMO180" s="1165"/>
      <c r="CMP180" s="1165"/>
      <c r="CMQ180" s="1165"/>
      <c r="CMR180" s="1165"/>
      <c r="CMS180" s="1165"/>
      <c r="CMT180" s="1165"/>
      <c r="CMU180" s="1165"/>
      <c r="CMV180" s="1165"/>
      <c r="CMW180" s="1165"/>
      <c r="CMX180" s="1165"/>
      <c r="CMY180" s="1165"/>
      <c r="CMZ180" s="1165"/>
      <c r="CNA180" s="1165"/>
      <c r="CNB180" s="1165"/>
      <c r="CNC180" s="1165"/>
      <c r="CND180" s="1165"/>
      <c r="CNE180" s="1165"/>
      <c r="CNF180" s="1165"/>
      <c r="CNG180" s="1165"/>
      <c r="CNH180" s="1165"/>
      <c r="CNI180" s="1165"/>
      <c r="CNJ180" s="1165"/>
      <c r="CNK180" s="1165"/>
      <c r="CNL180" s="1165"/>
      <c r="CNM180" s="1165"/>
      <c r="CNN180" s="1165"/>
      <c r="CNO180" s="1165"/>
      <c r="CNP180" s="1165"/>
      <c r="CNQ180" s="1165"/>
      <c r="CNR180" s="1165"/>
      <c r="CNS180" s="1165"/>
      <c r="CNT180" s="1165"/>
      <c r="CNU180" s="1165"/>
      <c r="CNV180" s="1165"/>
      <c r="CNW180" s="1165"/>
      <c r="CNX180" s="1165"/>
      <c r="CNY180" s="1165"/>
      <c r="CNZ180" s="1165"/>
      <c r="COA180" s="1165"/>
      <c r="COB180" s="1165"/>
      <c r="COC180" s="1165"/>
      <c r="COD180" s="1165"/>
      <c r="COE180" s="1165"/>
      <c r="COF180" s="1165"/>
      <c r="COG180" s="1165"/>
      <c r="COH180" s="1165"/>
      <c r="COI180" s="1165"/>
      <c r="COJ180" s="1165"/>
      <c r="COK180" s="1165"/>
      <c r="COL180" s="1165"/>
      <c r="COM180" s="1165"/>
      <c r="CON180" s="1165"/>
      <c r="COO180" s="1165"/>
      <c r="COP180" s="1165"/>
      <c r="COQ180" s="1165"/>
      <c r="COR180" s="1165"/>
      <c r="COS180" s="1165"/>
      <c r="COT180" s="1165"/>
      <c r="COU180" s="1165"/>
      <c r="COV180" s="1165"/>
      <c r="COW180" s="1165"/>
      <c r="COX180" s="1165"/>
      <c r="COY180" s="1165"/>
      <c r="COZ180" s="1165"/>
      <c r="CPA180" s="1165"/>
      <c r="CPB180" s="1165"/>
      <c r="CPC180" s="1165"/>
      <c r="CPD180" s="1165"/>
      <c r="CPE180" s="1165"/>
      <c r="CPF180" s="1165"/>
      <c r="CPG180" s="1165"/>
      <c r="CPH180" s="1165"/>
      <c r="CPI180" s="1165"/>
      <c r="CPJ180" s="1165"/>
      <c r="CPK180" s="1165"/>
      <c r="CPL180" s="1165"/>
      <c r="CPM180" s="1165"/>
      <c r="CPN180" s="1165"/>
      <c r="CPO180" s="1165"/>
      <c r="CPP180" s="1165"/>
      <c r="CPQ180" s="1165"/>
      <c r="CPR180" s="1165"/>
      <c r="CPS180" s="1165"/>
      <c r="CPT180" s="1165"/>
      <c r="CPU180" s="1165"/>
      <c r="CPV180" s="1165"/>
      <c r="CPW180" s="1165"/>
      <c r="CPX180" s="1165"/>
      <c r="CPY180" s="1165"/>
      <c r="CPZ180" s="1165"/>
      <c r="CQA180" s="1165"/>
      <c r="CQB180" s="1165"/>
      <c r="CQC180" s="1165"/>
      <c r="CQD180" s="1165"/>
      <c r="CQE180" s="1165"/>
      <c r="CQF180" s="1165"/>
      <c r="CQG180" s="1165"/>
      <c r="CQH180" s="1165"/>
      <c r="CQI180" s="1165"/>
      <c r="CQJ180" s="1165"/>
      <c r="CQK180" s="1165"/>
      <c r="CQL180" s="1165"/>
      <c r="CQM180" s="1165"/>
      <c r="CQN180" s="1165"/>
      <c r="CQO180" s="1165"/>
      <c r="CQP180" s="1165"/>
      <c r="CQQ180" s="1165"/>
      <c r="CQR180" s="1165"/>
      <c r="CQS180" s="1165"/>
      <c r="CQT180" s="1165"/>
      <c r="CQU180" s="1165"/>
      <c r="CQV180" s="1165"/>
      <c r="CQW180" s="1165"/>
      <c r="CQX180" s="1165"/>
      <c r="CQY180" s="1165"/>
      <c r="CQZ180" s="1165"/>
      <c r="CRA180" s="1165"/>
      <c r="CRB180" s="1165"/>
      <c r="CRC180" s="1165"/>
      <c r="CRD180" s="1165"/>
      <c r="CRE180" s="1165"/>
      <c r="CRF180" s="1165"/>
      <c r="CRG180" s="1165"/>
      <c r="CRH180" s="1165"/>
      <c r="CRI180" s="1165"/>
      <c r="CRJ180" s="1165"/>
      <c r="CRK180" s="1165"/>
      <c r="CRL180" s="1165"/>
      <c r="CRM180" s="1165"/>
      <c r="CRN180" s="1165"/>
      <c r="CRO180" s="1165"/>
      <c r="CRP180" s="1165"/>
      <c r="CRQ180" s="1165"/>
      <c r="CRR180" s="1165"/>
      <c r="CRS180" s="1165"/>
      <c r="CRT180" s="1165"/>
      <c r="CRU180" s="1165"/>
      <c r="CRV180" s="1165"/>
      <c r="CRW180" s="1165"/>
      <c r="CRX180" s="1165"/>
      <c r="CRY180" s="1165"/>
      <c r="CRZ180" s="1165"/>
      <c r="CSA180" s="1165"/>
      <c r="CSB180" s="1165"/>
      <c r="CSC180" s="1165"/>
      <c r="CSD180" s="1165"/>
      <c r="CSE180" s="1165"/>
      <c r="CSF180" s="1165"/>
      <c r="CSG180" s="1165"/>
      <c r="CSH180" s="1165"/>
      <c r="CSI180" s="1165"/>
      <c r="CSJ180" s="1165"/>
      <c r="CSK180" s="1165"/>
      <c r="CSL180" s="1165"/>
      <c r="CSM180" s="1165"/>
      <c r="CSN180" s="1165"/>
      <c r="CSO180" s="1165"/>
      <c r="CSP180" s="1165"/>
      <c r="CSQ180" s="1165"/>
      <c r="CSR180" s="1165"/>
      <c r="CSS180" s="1165"/>
      <c r="CST180" s="1165"/>
      <c r="CSU180" s="1165"/>
      <c r="CSV180" s="1165"/>
      <c r="CSW180" s="1165"/>
      <c r="CSX180" s="1165"/>
      <c r="CSY180" s="1165"/>
      <c r="CSZ180" s="1165"/>
      <c r="CTA180" s="1165"/>
      <c r="CTB180" s="1165"/>
      <c r="CTC180" s="1165"/>
      <c r="CTD180" s="1165"/>
      <c r="CTE180" s="1165"/>
      <c r="CTF180" s="1165"/>
      <c r="CTG180" s="1165"/>
      <c r="CTH180" s="1165"/>
      <c r="CTI180" s="1165"/>
      <c r="CTJ180" s="1165"/>
      <c r="CTK180" s="1165"/>
      <c r="CTL180" s="1165"/>
      <c r="CTM180" s="1165"/>
      <c r="CTN180" s="1165"/>
      <c r="CTO180" s="1165"/>
      <c r="CTP180" s="1165"/>
      <c r="CTQ180" s="1165"/>
      <c r="CTR180" s="1165"/>
      <c r="CTS180" s="1165"/>
      <c r="CTT180" s="1165"/>
      <c r="CTU180" s="1165"/>
      <c r="CTV180" s="1165"/>
      <c r="CTW180" s="1165"/>
      <c r="CTX180" s="1165"/>
      <c r="CTY180" s="1165"/>
      <c r="CTZ180" s="1165"/>
      <c r="CUA180" s="1165"/>
      <c r="CUB180" s="1165"/>
      <c r="CUC180" s="1165"/>
      <c r="CUD180" s="1165"/>
      <c r="CUE180" s="1165"/>
      <c r="CUF180" s="1165"/>
      <c r="CUG180" s="1165"/>
      <c r="CUH180" s="1165"/>
      <c r="CUI180" s="1165"/>
      <c r="CUJ180" s="1165"/>
      <c r="CUK180" s="1165"/>
      <c r="CUL180" s="1165"/>
      <c r="CUM180" s="1165"/>
      <c r="CUN180" s="1165"/>
      <c r="CUO180" s="1165"/>
      <c r="CUP180" s="1165"/>
      <c r="CUQ180" s="1165"/>
      <c r="CUR180" s="1165"/>
      <c r="CUS180" s="1165"/>
      <c r="CUT180" s="1165"/>
      <c r="CUU180" s="1165"/>
      <c r="CUV180" s="1165"/>
      <c r="CUW180" s="1165"/>
      <c r="CUX180" s="1165"/>
      <c r="CUY180" s="1165"/>
      <c r="CUZ180" s="1165"/>
      <c r="CVA180" s="1165"/>
      <c r="CVB180" s="1165"/>
      <c r="CVC180" s="1165"/>
      <c r="CVD180" s="1165"/>
      <c r="CVE180" s="1165"/>
      <c r="CVF180" s="1165"/>
      <c r="CVG180" s="1165"/>
      <c r="CVH180" s="1165"/>
      <c r="CVI180" s="1165"/>
      <c r="CVJ180" s="1165"/>
      <c r="CVK180" s="1165"/>
      <c r="CVL180" s="1165"/>
      <c r="CVM180" s="1165"/>
      <c r="CVN180" s="1165"/>
      <c r="CVO180" s="1165"/>
      <c r="CVP180" s="1165"/>
      <c r="CVQ180" s="1165"/>
      <c r="CVR180" s="1165"/>
      <c r="CVS180" s="1165"/>
      <c r="CVT180" s="1165"/>
      <c r="CVU180" s="1165"/>
      <c r="CVV180" s="1165"/>
      <c r="CVW180" s="1165"/>
      <c r="CVX180" s="1165"/>
      <c r="CVY180" s="1165"/>
      <c r="CVZ180" s="1165"/>
      <c r="CWA180" s="1165"/>
      <c r="CWB180" s="1165"/>
      <c r="CWC180" s="1165"/>
      <c r="CWD180" s="1165"/>
      <c r="CWE180" s="1165"/>
      <c r="CWF180" s="1165"/>
      <c r="CWG180" s="1165"/>
      <c r="CWH180" s="1165"/>
      <c r="CWI180" s="1165"/>
      <c r="CWJ180" s="1165"/>
      <c r="CWK180" s="1165"/>
      <c r="CWL180" s="1165"/>
      <c r="CWM180" s="1165"/>
      <c r="CWN180" s="1165"/>
      <c r="CWO180" s="1165"/>
      <c r="CWP180" s="1165"/>
      <c r="CWQ180" s="1165"/>
      <c r="CWR180" s="1165"/>
      <c r="CWS180" s="1165"/>
      <c r="CWT180" s="1165"/>
      <c r="CWU180" s="1165"/>
      <c r="CWV180" s="1165"/>
      <c r="CWW180" s="1165"/>
      <c r="CWX180" s="1165"/>
      <c r="CWY180" s="1165"/>
      <c r="CWZ180" s="1165"/>
      <c r="CXA180" s="1165"/>
      <c r="CXB180" s="1165"/>
      <c r="CXC180" s="1165"/>
      <c r="CXD180" s="1165"/>
      <c r="CXE180" s="1165"/>
      <c r="CXF180" s="1165"/>
      <c r="CXG180" s="1165"/>
      <c r="CXH180" s="1165"/>
      <c r="CXI180" s="1165"/>
      <c r="CXJ180" s="1165"/>
      <c r="CXK180" s="1165"/>
      <c r="CXL180" s="1165"/>
      <c r="CXM180" s="1165"/>
      <c r="CXN180" s="1165"/>
      <c r="CXO180" s="1165"/>
      <c r="CXP180" s="1165"/>
      <c r="CXQ180" s="1165"/>
      <c r="CXR180" s="1165"/>
      <c r="CXS180" s="1165"/>
      <c r="CXT180" s="1165"/>
      <c r="CXU180" s="1165"/>
      <c r="CXV180" s="1165"/>
      <c r="CXW180" s="1165"/>
      <c r="CXX180" s="1165"/>
      <c r="CXY180" s="1165"/>
      <c r="CXZ180" s="1165"/>
      <c r="CYA180" s="1165"/>
      <c r="CYB180" s="1165"/>
      <c r="CYC180" s="1165"/>
      <c r="CYD180" s="1165"/>
      <c r="CYE180" s="1165"/>
      <c r="CYF180" s="1165"/>
      <c r="CYG180" s="1165"/>
      <c r="CYH180" s="1165"/>
      <c r="CYI180" s="1165"/>
      <c r="CYJ180" s="1165"/>
      <c r="CYK180" s="1165"/>
      <c r="CYL180" s="1165"/>
      <c r="CYM180" s="1165"/>
      <c r="CYN180" s="1165"/>
      <c r="CYO180" s="1165"/>
      <c r="CYP180" s="1165"/>
      <c r="CYQ180" s="1165"/>
      <c r="CYR180" s="1165"/>
      <c r="CYS180" s="1165"/>
      <c r="CYT180" s="1165"/>
      <c r="CYU180" s="1165"/>
      <c r="CYV180" s="1165"/>
      <c r="CYW180" s="1165"/>
      <c r="CYX180" s="1165"/>
      <c r="CYY180" s="1165"/>
      <c r="CYZ180" s="1165"/>
      <c r="CZA180" s="1165"/>
      <c r="CZB180" s="1165"/>
      <c r="CZC180" s="1165"/>
      <c r="CZD180" s="1165"/>
      <c r="CZE180" s="1165"/>
      <c r="CZF180" s="1165"/>
      <c r="CZG180" s="1165"/>
      <c r="CZH180" s="1165"/>
      <c r="CZI180" s="1165"/>
      <c r="CZJ180" s="1165"/>
      <c r="CZK180" s="1165"/>
      <c r="CZL180" s="1165"/>
      <c r="CZM180" s="1165"/>
      <c r="CZN180" s="1165"/>
      <c r="CZO180" s="1165"/>
      <c r="CZP180" s="1165"/>
      <c r="CZQ180" s="1165"/>
      <c r="CZR180" s="1165"/>
      <c r="CZS180" s="1165"/>
      <c r="CZT180" s="1165"/>
      <c r="CZU180" s="1165"/>
      <c r="CZV180" s="1165"/>
      <c r="CZW180" s="1165"/>
      <c r="CZX180" s="1165"/>
      <c r="CZY180" s="1165"/>
      <c r="CZZ180" s="1165"/>
      <c r="DAA180" s="1165"/>
      <c r="DAB180" s="1165"/>
      <c r="DAC180" s="1165"/>
      <c r="DAD180" s="1165"/>
      <c r="DAE180" s="1165"/>
      <c r="DAF180" s="1165"/>
      <c r="DAG180" s="1165"/>
      <c r="DAH180" s="1165"/>
      <c r="DAI180" s="1165"/>
      <c r="DAJ180" s="1165"/>
      <c r="DAK180" s="1165"/>
      <c r="DAL180" s="1165"/>
      <c r="DAM180" s="1165"/>
      <c r="DAN180" s="1165"/>
      <c r="DAO180" s="1165"/>
      <c r="DAP180" s="1165"/>
      <c r="DAQ180" s="1165"/>
      <c r="DAR180" s="1165"/>
      <c r="DAS180" s="1165"/>
      <c r="DAT180" s="1165"/>
      <c r="DAU180" s="1165"/>
      <c r="DAV180" s="1165"/>
      <c r="DAW180" s="1165"/>
      <c r="DAX180" s="1165"/>
      <c r="DAY180" s="1165"/>
      <c r="DAZ180" s="1165"/>
      <c r="DBA180" s="1165"/>
      <c r="DBB180" s="1165"/>
      <c r="DBC180" s="1165"/>
      <c r="DBD180" s="1165"/>
      <c r="DBE180" s="1165"/>
      <c r="DBF180" s="1165"/>
      <c r="DBG180" s="1165"/>
      <c r="DBH180" s="1165"/>
      <c r="DBI180" s="1165"/>
      <c r="DBJ180" s="1165"/>
      <c r="DBK180" s="1165"/>
      <c r="DBL180" s="1165"/>
      <c r="DBM180" s="1165"/>
      <c r="DBN180" s="1165"/>
      <c r="DBO180" s="1165"/>
      <c r="DBP180" s="1165"/>
      <c r="DBQ180" s="1165"/>
      <c r="DBR180" s="1165"/>
      <c r="DBS180" s="1165"/>
      <c r="DBT180" s="1165"/>
      <c r="DBU180" s="1165"/>
      <c r="DBV180" s="1165"/>
      <c r="DBW180" s="1165"/>
      <c r="DBX180" s="1165"/>
      <c r="DBY180" s="1165"/>
      <c r="DBZ180" s="1165"/>
      <c r="DCA180" s="1165"/>
      <c r="DCB180" s="1165"/>
      <c r="DCC180" s="1165"/>
      <c r="DCD180" s="1165"/>
      <c r="DCE180" s="1165"/>
      <c r="DCF180" s="1165"/>
      <c r="DCG180" s="1165"/>
      <c r="DCH180" s="1165"/>
      <c r="DCI180" s="1165"/>
      <c r="DCJ180" s="1165"/>
      <c r="DCK180" s="1165"/>
      <c r="DCL180" s="1165"/>
      <c r="DCM180" s="1165"/>
      <c r="DCN180" s="1165"/>
      <c r="DCO180" s="1165"/>
      <c r="DCP180" s="1165"/>
      <c r="DCQ180" s="1165"/>
      <c r="DCR180" s="1165"/>
      <c r="DCS180" s="1165"/>
      <c r="DCT180" s="1165"/>
      <c r="DCU180" s="1165"/>
      <c r="DCV180" s="1165"/>
      <c r="DCW180" s="1165"/>
      <c r="DCX180" s="1165"/>
      <c r="DCY180" s="1165"/>
      <c r="DCZ180" s="1165"/>
      <c r="DDA180" s="1165"/>
      <c r="DDB180" s="1165"/>
      <c r="DDC180" s="1165"/>
      <c r="DDD180" s="1165"/>
      <c r="DDE180" s="1165"/>
      <c r="DDF180" s="1165"/>
      <c r="DDG180" s="1165"/>
      <c r="DDH180" s="1165"/>
      <c r="DDI180" s="1165"/>
      <c r="DDJ180" s="1165"/>
      <c r="DDK180" s="1165"/>
      <c r="DDL180" s="1165"/>
      <c r="DDM180" s="1165"/>
      <c r="DDN180" s="1165"/>
      <c r="DDO180" s="1165"/>
      <c r="DDP180" s="1165"/>
      <c r="DDQ180" s="1165"/>
      <c r="DDR180" s="1165"/>
      <c r="DDS180" s="1165"/>
      <c r="DDT180" s="1165"/>
      <c r="DDU180" s="1165"/>
      <c r="DDV180" s="1165"/>
      <c r="DDW180" s="1165"/>
      <c r="DDX180" s="1165"/>
      <c r="DDY180" s="1165"/>
      <c r="DDZ180" s="1165"/>
      <c r="DEA180" s="1165"/>
      <c r="DEB180" s="1165"/>
      <c r="DEC180" s="1165"/>
      <c r="DED180" s="1165"/>
      <c r="DEE180" s="1165"/>
      <c r="DEF180" s="1165"/>
      <c r="DEG180" s="1165"/>
      <c r="DEH180" s="1165"/>
      <c r="DEI180" s="1165"/>
      <c r="DEJ180" s="1165"/>
      <c r="DEK180" s="1165"/>
      <c r="DEL180" s="1165"/>
      <c r="DEM180" s="1165"/>
      <c r="DEN180" s="1165"/>
      <c r="DEO180" s="1165"/>
      <c r="DEP180" s="1165"/>
      <c r="DEQ180" s="1165"/>
      <c r="DER180" s="1165"/>
      <c r="DES180" s="1165"/>
      <c r="DET180" s="1165"/>
      <c r="DEU180" s="1165"/>
      <c r="DEV180" s="1165"/>
      <c r="DEW180" s="1165"/>
      <c r="DEX180" s="1165"/>
      <c r="DEY180" s="1165"/>
      <c r="DEZ180" s="1165"/>
      <c r="DFA180" s="1165"/>
      <c r="DFB180" s="1165"/>
      <c r="DFC180" s="1165"/>
      <c r="DFD180" s="1165"/>
      <c r="DFE180" s="1165"/>
      <c r="DFF180" s="1165"/>
      <c r="DFG180" s="1165"/>
      <c r="DFH180" s="1165"/>
      <c r="DFI180" s="1165"/>
      <c r="DFJ180" s="1165"/>
      <c r="DFK180" s="1165"/>
      <c r="DFL180" s="1165"/>
      <c r="DFM180" s="1165"/>
      <c r="DFN180" s="1165"/>
      <c r="DFO180" s="1165"/>
      <c r="DFP180" s="1165"/>
      <c r="DFQ180" s="1165"/>
      <c r="DFR180" s="1165"/>
      <c r="DFS180" s="1165"/>
      <c r="DFT180" s="1165"/>
      <c r="DFU180" s="1165"/>
      <c r="DFV180" s="1165"/>
      <c r="DFW180" s="1165"/>
      <c r="DFX180" s="1165"/>
      <c r="DFY180" s="1165"/>
      <c r="DFZ180" s="1165"/>
      <c r="DGA180" s="1165"/>
      <c r="DGB180" s="1165"/>
      <c r="DGC180" s="1165"/>
      <c r="DGD180" s="1165"/>
      <c r="DGE180" s="1165"/>
      <c r="DGF180" s="1165"/>
      <c r="DGG180" s="1165"/>
      <c r="DGH180" s="1165"/>
      <c r="DGI180" s="1165"/>
      <c r="DGJ180" s="1165"/>
      <c r="DGK180" s="1165"/>
      <c r="DGL180" s="1165"/>
      <c r="DGM180" s="1165"/>
      <c r="DGN180" s="1165"/>
      <c r="DGO180" s="1165"/>
      <c r="DGP180" s="1165"/>
      <c r="DGQ180" s="1165"/>
      <c r="DGR180" s="1165"/>
      <c r="DGS180" s="1165"/>
      <c r="DGT180" s="1165"/>
      <c r="DGU180" s="1165"/>
      <c r="DGV180" s="1165"/>
      <c r="DGW180" s="1165"/>
      <c r="DGX180" s="1165"/>
      <c r="DGY180" s="1165"/>
      <c r="DGZ180" s="1165"/>
      <c r="DHA180" s="1165"/>
      <c r="DHB180" s="1165"/>
      <c r="DHC180" s="1165"/>
      <c r="DHD180" s="1165"/>
      <c r="DHE180" s="1165"/>
      <c r="DHF180" s="1165"/>
      <c r="DHG180" s="1165"/>
      <c r="DHH180" s="1165"/>
      <c r="DHI180" s="1165"/>
      <c r="DHJ180" s="1165"/>
      <c r="DHK180" s="1165"/>
      <c r="DHL180" s="1165"/>
      <c r="DHM180" s="1165"/>
      <c r="DHN180" s="1165"/>
      <c r="DHO180" s="1165"/>
      <c r="DHP180" s="1165"/>
      <c r="DHQ180" s="1165"/>
      <c r="DHR180" s="1165"/>
      <c r="DHS180" s="1165"/>
      <c r="DHT180" s="1165"/>
      <c r="DHU180" s="1165"/>
      <c r="DHV180" s="1165"/>
      <c r="DHW180" s="1165"/>
      <c r="DHX180" s="1165"/>
      <c r="DHY180" s="1165"/>
      <c r="DHZ180" s="1165"/>
      <c r="DIA180" s="1165"/>
      <c r="DIB180" s="1165"/>
      <c r="DIC180" s="1165"/>
      <c r="DID180" s="1165"/>
      <c r="DIE180" s="1165"/>
      <c r="DIF180" s="1165"/>
      <c r="DIG180" s="1165"/>
      <c r="DIH180" s="1165"/>
      <c r="DII180" s="1165"/>
      <c r="DIJ180" s="1165"/>
      <c r="DIK180" s="1165"/>
      <c r="DIL180" s="1165"/>
      <c r="DIM180" s="1165"/>
      <c r="DIN180" s="1165"/>
      <c r="DIO180" s="1165"/>
      <c r="DIP180" s="1165"/>
      <c r="DIQ180" s="1165"/>
      <c r="DIR180" s="1165"/>
      <c r="DIS180" s="1165"/>
      <c r="DIT180" s="1165"/>
      <c r="DIU180" s="1165"/>
      <c r="DIV180" s="1165"/>
      <c r="DIW180" s="1165"/>
      <c r="DIX180" s="1165"/>
      <c r="DIY180" s="1165"/>
      <c r="DIZ180" s="1165"/>
      <c r="DJA180" s="1165"/>
      <c r="DJB180" s="1165"/>
      <c r="DJC180" s="1165"/>
      <c r="DJD180" s="1165"/>
      <c r="DJE180" s="1165"/>
      <c r="DJF180" s="1165"/>
      <c r="DJG180" s="1165"/>
      <c r="DJH180" s="1165"/>
      <c r="DJI180" s="1165"/>
      <c r="DJJ180" s="1165"/>
      <c r="DJK180" s="1165"/>
      <c r="DJL180" s="1165"/>
      <c r="DJM180" s="1165"/>
      <c r="DJN180" s="1165"/>
      <c r="DJO180" s="1165"/>
      <c r="DJP180" s="1165"/>
      <c r="DJQ180" s="1165"/>
      <c r="DJR180" s="1165"/>
      <c r="DJS180" s="1165"/>
      <c r="DJT180" s="1165"/>
      <c r="DJU180" s="1165"/>
      <c r="DJV180" s="1165"/>
      <c r="DJW180" s="1165"/>
      <c r="DJX180" s="1165"/>
      <c r="DJY180" s="1165"/>
      <c r="DJZ180" s="1165"/>
      <c r="DKA180" s="1165"/>
      <c r="DKB180" s="1165"/>
      <c r="DKC180" s="1165"/>
      <c r="DKD180" s="1165"/>
      <c r="DKE180" s="1165"/>
      <c r="DKF180" s="1165"/>
      <c r="DKG180" s="1165"/>
      <c r="DKH180" s="1165"/>
      <c r="DKI180" s="1165"/>
      <c r="DKJ180" s="1165"/>
      <c r="DKK180" s="1165"/>
      <c r="DKL180" s="1165"/>
      <c r="DKM180" s="1165"/>
      <c r="DKN180" s="1165"/>
      <c r="DKO180" s="1165"/>
      <c r="DKP180" s="1165"/>
      <c r="DKQ180" s="1165"/>
      <c r="DKR180" s="1165"/>
      <c r="DKS180" s="1165"/>
      <c r="DKT180" s="1165"/>
      <c r="DKU180" s="1165"/>
      <c r="DKV180" s="1165"/>
      <c r="DKW180" s="1165"/>
      <c r="DKX180" s="1165"/>
      <c r="DKY180" s="1165"/>
      <c r="DKZ180" s="1165"/>
      <c r="DLA180" s="1165"/>
      <c r="DLB180" s="1165"/>
      <c r="DLC180" s="1165"/>
      <c r="DLD180" s="1165"/>
      <c r="DLE180" s="1165"/>
      <c r="DLF180" s="1165"/>
      <c r="DLG180" s="1165"/>
      <c r="DLH180" s="1165"/>
      <c r="DLI180" s="1165"/>
      <c r="DLJ180" s="1165"/>
      <c r="DLK180" s="1165"/>
      <c r="DLL180" s="1165"/>
      <c r="DLM180" s="1165"/>
      <c r="DLN180" s="1165"/>
      <c r="DLO180" s="1165"/>
      <c r="DLP180" s="1165"/>
      <c r="DLQ180" s="1165"/>
      <c r="DLR180" s="1165"/>
      <c r="DLS180" s="1165"/>
      <c r="DLT180" s="1165"/>
      <c r="DLU180" s="1165"/>
      <c r="DLV180" s="1165"/>
      <c r="DLW180" s="1165"/>
      <c r="DLX180" s="1165"/>
      <c r="DLY180" s="1165"/>
      <c r="DLZ180" s="1165"/>
      <c r="DMA180" s="1165"/>
      <c r="DMB180" s="1165"/>
      <c r="DMC180" s="1165"/>
      <c r="DMD180" s="1165"/>
      <c r="DME180" s="1165"/>
      <c r="DMF180" s="1165"/>
      <c r="DMG180" s="1165"/>
      <c r="DMH180" s="1165"/>
      <c r="DMI180" s="1165"/>
      <c r="DMJ180" s="1165"/>
      <c r="DMK180" s="1165"/>
      <c r="DML180" s="1165"/>
      <c r="DMM180" s="1165"/>
      <c r="DMN180" s="1165"/>
      <c r="DMO180" s="1165"/>
      <c r="DMP180" s="1165"/>
      <c r="DMQ180" s="1165"/>
      <c r="DMR180" s="1165"/>
      <c r="DMS180" s="1165"/>
      <c r="DMT180" s="1165"/>
      <c r="DMU180" s="1165"/>
      <c r="DMV180" s="1165"/>
      <c r="DMW180" s="1165"/>
      <c r="DMX180" s="1165"/>
      <c r="DMY180" s="1165"/>
      <c r="DMZ180" s="1165"/>
      <c r="DNA180" s="1165"/>
      <c r="DNB180" s="1165"/>
      <c r="DNC180" s="1165"/>
      <c r="DND180" s="1165"/>
      <c r="DNE180" s="1165"/>
      <c r="DNF180" s="1165"/>
      <c r="DNG180" s="1165"/>
      <c r="DNH180" s="1165"/>
      <c r="DNI180" s="1165"/>
      <c r="DNJ180" s="1165"/>
      <c r="DNK180" s="1165"/>
      <c r="DNL180" s="1165"/>
      <c r="DNM180" s="1165"/>
      <c r="DNN180" s="1165"/>
      <c r="DNO180" s="1165"/>
      <c r="DNP180" s="1165"/>
      <c r="DNQ180" s="1165"/>
      <c r="DNR180" s="1165"/>
      <c r="DNS180" s="1165"/>
      <c r="DNT180" s="1165"/>
      <c r="DNU180" s="1165"/>
      <c r="DNV180" s="1165"/>
      <c r="DNW180" s="1165"/>
      <c r="DNX180" s="1165"/>
      <c r="DNY180" s="1165"/>
      <c r="DNZ180" s="1165"/>
      <c r="DOA180" s="1165"/>
      <c r="DOB180" s="1165"/>
      <c r="DOC180" s="1165"/>
      <c r="DOD180" s="1165"/>
      <c r="DOE180" s="1165"/>
      <c r="DOF180" s="1165"/>
      <c r="DOG180" s="1165"/>
      <c r="DOH180" s="1165"/>
      <c r="DOI180" s="1165"/>
      <c r="DOJ180" s="1165"/>
      <c r="DOK180" s="1165"/>
      <c r="DOL180" s="1165"/>
      <c r="DOM180" s="1165"/>
      <c r="DON180" s="1165"/>
      <c r="DOO180" s="1165"/>
      <c r="DOP180" s="1165"/>
      <c r="DOQ180" s="1165"/>
      <c r="DOR180" s="1165"/>
      <c r="DOS180" s="1165"/>
      <c r="DOT180" s="1165"/>
      <c r="DOU180" s="1165"/>
      <c r="DOV180" s="1165"/>
      <c r="DOW180" s="1165"/>
      <c r="DOX180" s="1165"/>
      <c r="DOY180" s="1165"/>
      <c r="DOZ180" s="1165"/>
      <c r="DPA180" s="1165"/>
      <c r="DPB180" s="1165"/>
      <c r="DPC180" s="1165"/>
      <c r="DPD180" s="1165"/>
      <c r="DPE180" s="1165"/>
      <c r="DPF180" s="1165"/>
      <c r="DPG180" s="1165"/>
      <c r="DPH180" s="1165"/>
      <c r="DPI180" s="1165"/>
      <c r="DPJ180" s="1165"/>
      <c r="DPK180" s="1165"/>
      <c r="DPL180" s="1165"/>
      <c r="DPM180" s="1165"/>
      <c r="DPN180" s="1165"/>
      <c r="DPO180" s="1165"/>
      <c r="DPP180" s="1165"/>
      <c r="DPQ180" s="1165"/>
      <c r="DPR180" s="1165"/>
      <c r="DPS180" s="1165"/>
      <c r="DPT180" s="1165"/>
      <c r="DPU180" s="1165"/>
      <c r="DPV180" s="1165"/>
      <c r="DPW180" s="1165"/>
      <c r="DPX180" s="1165"/>
      <c r="DPY180" s="1165"/>
      <c r="DPZ180" s="1165"/>
      <c r="DQA180" s="1165"/>
      <c r="DQB180" s="1165"/>
      <c r="DQC180" s="1165"/>
      <c r="DQD180" s="1165"/>
      <c r="DQE180" s="1165"/>
      <c r="DQF180" s="1165"/>
      <c r="DQG180" s="1165"/>
      <c r="DQH180" s="1165"/>
      <c r="DQI180" s="1165"/>
      <c r="DQJ180" s="1165"/>
      <c r="DQK180" s="1165"/>
      <c r="DQL180" s="1165"/>
      <c r="DQM180" s="1165"/>
      <c r="DQN180" s="1165"/>
      <c r="DQO180" s="1165"/>
      <c r="DQP180" s="1165"/>
      <c r="DQQ180" s="1165"/>
      <c r="DQR180" s="1165"/>
      <c r="DQS180" s="1165"/>
      <c r="DQT180" s="1165"/>
      <c r="DQU180" s="1165"/>
      <c r="DQV180" s="1165"/>
      <c r="DQW180" s="1165"/>
      <c r="DQX180" s="1165"/>
      <c r="DQY180" s="1165"/>
      <c r="DQZ180" s="1165"/>
      <c r="DRA180" s="1165"/>
      <c r="DRB180" s="1165"/>
      <c r="DRC180" s="1165"/>
      <c r="DRD180" s="1165"/>
      <c r="DRE180" s="1165"/>
      <c r="DRF180" s="1165"/>
      <c r="DRG180" s="1165"/>
      <c r="DRH180" s="1165"/>
      <c r="DRI180" s="1165"/>
      <c r="DRJ180" s="1165"/>
      <c r="DRK180" s="1165"/>
      <c r="DRL180" s="1165"/>
      <c r="DRM180" s="1165"/>
      <c r="DRN180" s="1165"/>
      <c r="DRO180" s="1165"/>
      <c r="DRP180" s="1165"/>
      <c r="DRQ180" s="1165"/>
      <c r="DRR180" s="1165"/>
      <c r="DRS180" s="1165"/>
      <c r="DRT180" s="1165"/>
      <c r="DRU180" s="1165"/>
      <c r="DRV180" s="1165"/>
      <c r="DRW180" s="1165"/>
      <c r="DRX180" s="1165"/>
      <c r="DRY180" s="1165"/>
      <c r="DRZ180" s="1165"/>
      <c r="DSA180" s="1165"/>
      <c r="DSB180" s="1165"/>
      <c r="DSC180" s="1165"/>
      <c r="DSD180" s="1165"/>
      <c r="DSE180" s="1165"/>
      <c r="DSF180" s="1165"/>
      <c r="DSG180" s="1165"/>
      <c r="DSH180" s="1165"/>
      <c r="DSI180" s="1165"/>
      <c r="DSJ180" s="1165"/>
      <c r="DSK180" s="1165"/>
      <c r="DSL180" s="1165"/>
      <c r="DSM180" s="1165"/>
      <c r="DSN180" s="1165"/>
      <c r="DSO180" s="1165"/>
      <c r="DSP180" s="1165"/>
      <c r="DSQ180" s="1165"/>
      <c r="DSR180" s="1165"/>
      <c r="DSS180" s="1165"/>
      <c r="DST180" s="1165"/>
      <c r="DSU180" s="1165"/>
      <c r="DSV180" s="1165"/>
      <c r="DSW180" s="1165"/>
      <c r="DSX180" s="1165"/>
      <c r="DSY180" s="1165"/>
      <c r="DSZ180" s="1165"/>
      <c r="DTA180" s="1165"/>
      <c r="DTB180" s="1165"/>
      <c r="DTC180" s="1165"/>
      <c r="DTD180" s="1165"/>
      <c r="DTE180" s="1165"/>
      <c r="DTF180" s="1165"/>
      <c r="DTG180" s="1165"/>
      <c r="DTH180" s="1165"/>
      <c r="DTI180" s="1165"/>
      <c r="DTJ180" s="1165"/>
      <c r="DTK180" s="1165"/>
      <c r="DTL180" s="1165"/>
      <c r="DTM180" s="1165"/>
      <c r="DTN180" s="1165"/>
      <c r="DTO180" s="1165"/>
      <c r="DTP180" s="1165"/>
      <c r="DTQ180" s="1165"/>
      <c r="DTR180" s="1165"/>
      <c r="DTS180" s="1165"/>
      <c r="DTT180" s="1165"/>
      <c r="DTU180" s="1165"/>
      <c r="DTV180" s="1165"/>
      <c r="DTW180" s="1165"/>
      <c r="DTX180" s="1165"/>
      <c r="DTY180" s="1165"/>
      <c r="DTZ180" s="1165"/>
      <c r="DUA180" s="1165"/>
      <c r="DUB180" s="1165"/>
      <c r="DUC180" s="1165"/>
      <c r="DUD180" s="1165"/>
      <c r="DUE180" s="1165"/>
      <c r="DUF180" s="1165"/>
      <c r="DUG180" s="1165"/>
      <c r="DUH180" s="1165"/>
      <c r="DUI180" s="1165"/>
      <c r="DUJ180" s="1165"/>
      <c r="DUK180" s="1165"/>
      <c r="DUL180" s="1165"/>
      <c r="DUM180" s="1165"/>
      <c r="DUN180" s="1165"/>
      <c r="DUO180" s="1165"/>
      <c r="DUP180" s="1165"/>
      <c r="DUQ180" s="1165"/>
      <c r="DUR180" s="1165"/>
      <c r="DUS180" s="1165"/>
      <c r="DUT180" s="1165"/>
      <c r="DUU180" s="1165"/>
      <c r="DUV180" s="1165"/>
      <c r="DUW180" s="1165"/>
      <c r="DUX180" s="1165"/>
      <c r="DUY180" s="1165"/>
      <c r="DUZ180" s="1165"/>
      <c r="DVA180" s="1165"/>
      <c r="DVB180" s="1165"/>
      <c r="DVC180" s="1165"/>
      <c r="DVD180" s="1165"/>
      <c r="DVE180" s="1165"/>
      <c r="DVF180" s="1165"/>
      <c r="DVG180" s="1165"/>
      <c r="DVH180" s="1165"/>
      <c r="DVI180" s="1165"/>
      <c r="DVJ180" s="1165"/>
      <c r="DVK180" s="1165"/>
      <c r="DVL180" s="1165"/>
      <c r="DVM180" s="1165"/>
      <c r="DVN180" s="1165"/>
      <c r="DVO180" s="1165"/>
      <c r="DVP180" s="1165"/>
      <c r="DVQ180" s="1165"/>
      <c r="DVR180" s="1165"/>
      <c r="DVS180" s="1165"/>
      <c r="DVT180" s="1165"/>
      <c r="DVU180" s="1165"/>
      <c r="DVV180" s="1165"/>
      <c r="DVW180" s="1165"/>
      <c r="DVX180" s="1165"/>
      <c r="DVY180" s="1165"/>
      <c r="DVZ180" s="1165"/>
      <c r="DWA180" s="1165"/>
      <c r="DWB180" s="1165"/>
      <c r="DWC180" s="1165"/>
      <c r="DWD180" s="1165"/>
      <c r="DWE180" s="1165"/>
      <c r="DWF180" s="1165"/>
      <c r="DWG180" s="1165"/>
      <c r="DWH180" s="1165"/>
      <c r="DWI180" s="1165"/>
      <c r="DWJ180" s="1165"/>
      <c r="DWK180" s="1165"/>
      <c r="DWL180" s="1165"/>
      <c r="DWM180" s="1165"/>
      <c r="DWN180" s="1165"/>
      <c r="DWO180" s="1165"/>
      <c r="DWP180" s="1165"/>
      <c r="DWQ180" s="1165"/>
      <c r="DWR180" s="1165"/>
      <c r="DWS180" s="1165"/>
      <c r="DWT180" s="1165"/>
      <c r="DWU180" s="1165"/>
      <c r="DWV180" s="1165"/>
      <c r="DWW180" s="1165"/>
      <c r="DWX180" s="1165"/>
      <c r="DWY180" s="1165"/>
      <c r="DWZ180" s="1165"/>
      <c r="DXA180" s="1165"/>
      <c r="DXB180" s="1165"/>
      <c r="DXC180" s="1165"/>
      <c r="DXD180" s="1165"/>
      <c r="DXE180" s="1165"/>
      <c r="DXF180" s="1165"/>
      <c r="DXG180" s="1165"/>
      <c r="DXH180" s="1165"/>
      <c r="DXI180" s="1165"/>
      <c r="DXJ180" s="1165"/>
      <c r="DXK180" s="1165"/>
      <c r="DXL180" s="1165"/>
      <c r="DXM180" s="1165"/>
      <c r="DXN180" s="1165"/>
      <c r="DXO180" s="1165"/>
      <c r="DXP180" s="1165"/>
      <c r="DXQ180" s="1165"/>
      <c r="DXR180" s="1165"/>
      <c r="DXS180" s="1165"/>
      <c r="DXT180" s="1165"/>
      <c r="DXU180" s="1165"/>
      <c r="DXV180" s="1165"/>
      <c r="DXW180" s="1165"/>
      <c r="DXX180" s="1165"/>
      <c r="DXY180" s="1165"/>
      <c r="DXZ180" s="1165"/>
      <c r="DYA180" s="1165"/>
      <c r="DYB180" s="1165"/>
      <c r="DYC180" s="1165"/>
      <c r="DYD180" s="1165"/>
      <c r="DYE180" s="1165"/>
      <c r="DYF180" s="1165"/>
      <c r="DYG180" s="1165"/>
      <c r="DYH180" s="1165"/>
      <c r="DYI180" s="1165"/>
      <c r="DYJ180" s="1165"/>
      <c r="DYK180" s="1165"/>
      <c r="DYL180" s="1165"/>
      <c r="DYM180" s="1165"/>
      <c r="DYN180" s="1165"/>
      <c r="DYO180" s="1165"/>
      <c r="DYP180" s="1165"/>
      <c r="DYQ180" s="1165"/>
      <c r="DYR180" s="1165"/>
      <c r="DYS180" s="1165"/>
      <c r="DYT180" s="1165"/>
      <c r="DYU180" s="1165"/>
      <c r="DYV180" s="1165"/>
      <c r="DYW180" s="1165"/>
      <c r="DYX180" s="1165"/>
      <c r="DYY180" s="1165"/>
      <c r="DYZ180" s="1165"/>
      <c r="DZA180" s="1165"/>
      <c r="DZB180" s="1165"/>
      <c r="DZC180" s="1165"/>
      <c r="DZD180" s="1165"/>
      <c r="DZE180" s="1165"/>
      <c r="DZF180" s="1165"/>
      <c r="DZG180" s="1165"/>
      <c r="DZH180" s="1165"/>
      <c r="DZI180" s="1165"/>
      <c r="DZJ180" s="1165"/>
      <c r="DZK180" s="1165"/>
      <c r="DZL180" s="1165"/>
      <c r="DZM180" s="1165"/>
      <c r="DZN180" s="1165"/>
      <c r="DZO180" s="1165"/>
      <c r="DZP180" s="1165"/>
      <c r="DZQ180" s="1165"/>
      <c r="DZR180" s="1165"/>
      <c r="DZS180" s="1165"/>
      <c r="DZT180" s="1165"/>
      <c r="DZU180" s="1165"/>
      <c r="DZV180" s="1165"/>
      <c r="DZW180" s="1165"/>
      <c r="DZX180" s="1165"/>
      <c r="DZY180" s="1165"/>
      <c r="DZZ180" s="1165"/>
      <c r="EAA180" s="1165"/>
      <c r="EAB180" s="1165"/>
      <c r="EAC180" s="1165"/>
      <c r="EAD180" s="1165"/>
      <c r="EAE180" s="1165"/>
      <c r="EAF180" s="1165"/>
      <c r="EAG180" s="1165"/>
      <c r="EAH180" s="1165"/>
      <c r="EAI180" s="1165"/>
      <c r="EAJ180" s="1165"/>
      <c r="EAK180" s="1165"/>
      <c r="EAL180" s="1165"/>
      <c r="EAM180" s="1165"/>
      <c r="EAN180" s="1165"/>
      <c r="EAO180" s="1165"/>
      <c r="EAP180" s="1165"/>
      <c r="EAQ180" s="1165"/>
      <c r="EAR180" s="1165"/>
      <c r="EAS180" s="1165"/>
      <c r="EAT180" s="1165"/>
      <c r="EAU180" s="1165"/>
      <c r="EAV180" s="1165"/>
      <c r="EAW180" s="1165"/>
      <c r="EAX180" s="1165"/>
      <c r="EAY180" s="1165"/>
      <c r="EAZ180" s="1165"/>
      <c r="EBA180" s="1165"/>
      <c r="EBB180" s="1165"/>
      <c r="EBC180" s="1165"/>
      <c r="EBD180" s="1165"/>
      <c r="EBE180" s="1165"/>
      <c r="EBF180" s="1165"/>
      <c r="EBG180" s="1165"/>
      <c r="EBH180" s="1165"/>
      <c r="EBI180" s="1165"/>
      <c r="EBJ180" s="1165"/>
      <c r="EBK180" s="1165"/>
      <c r="EBL180" s="1165"/>
      <c r="EBM180" s="1165"/>
      <c r="EBN180" s="1165"/>
      <c r="EBO180" s="1165"/>
      <c r="EBP180" s="1165"/>
      <c r="EBQ180" s="1165"/>
      <c r="EBR180" s="1165"/>
      <c r="EBS180" s="1165"/>
      <c r="EBT180" s="1165"/>
      <c r="EBU180" s="1165"/>
      <c r="EBV180" s="1165"/>
      <c r="EBW180" s="1165"/>
      <c r="EBX180" s="1165"/>
      <c r="EBY180" s="1165"/>
      <c r="EBZ180" s="1165"/>
      <c r="ECA180" s="1165"/>
      <c r="ECB180" s="1165"/>
      <c r="ECC180" s="1165"/>
      <c r="ECD180" s="1165"/>
      <c r="ECE180" s="1165"/>
      <c r="ECF180" s="1165"/>
      <c r="ECG180" s="1165"/>
      <c r="ECH180" s="1165"/>
      <c r="ECI180" s="1165"/>
      <c r="ECJ180" s="1165"/>
      <c r="ECK180" s="1165"/>
      <c r="ECL180" s="1165"/>
      <c r="ECM180" s="1165"/>
      <c r="ECN180" s="1165"/>
      <c r="ECO180" s="1165"/>
      <c r="ECP180" s="1165"/>
      <c r="ECQ180" s="1165"/>
      <c r="ECR180" s="1165"/>
      <c r="ECS180" s="1165"/>
      <c r="ECT180" s="1165"/>
      <c r="ECU180" s="1165"/>
      <c r="ECV180" s="1165"/>
      <c r="ECW180" s="1165"/>
      <c r="ECX180" s="1165"/>
      <c r="ECY180" s="1165"/>
      <c r="ECZ180" s="1165"/>
      <c r="EDA180" s="1165"/>
      <c r="EDB180" s="1165"/>
      <c r="EDC180" s="1165"/>
      <c r="EDD180" s="1165"/>
      <c r="EDE180" s="1165"/>
      <c r="EDF180" s="1165"/>
      <c r="EDG180" s="1165"/>
      <c r="EDH180" s="1165"/>
      <c r="EDI180" s="1165"/>
      <c r="EDJ180" s="1165"/>
      <c r="EDK180" s="1165"/>
      <c r="EDL180" s="1165"/>
      <c r="EDM180" s="1165"/>
      <c r="EDN180" s="1165"/>
      <c r="EDO180" s="1165"/>
      <c r="EDP180" s="1165"/>
      <c r="EDQ180" s="1165"/>
      <c r="EDR180" s="1165"/>
      <c r="EDS180" s="1165"/>
      <c r="EDT180" s="1165"/>
      <c r="EDU180" s="1165"/>
      <c r="EDV180" s="1165"/>
      <c r="EDW180" s="1165"/>
      <c r="EDX180" s="1165"/>
      <c r="EDY180" s="1165"/>
      <c r="EDZ180" s="1165"/>
      <c r="EEA180" s="1165"/>
      <c r="EEB180" s="1165"/>
      <c r="EEC180" s="1165"/>
      <c r="EED180" s="1165"/>
      <c r="EEE180" s="1165"/>
      <c r="EEF180" s="1165"/>
      <c r="EEG180" s="1165"/>
      <c r="EEH180" s="1165"/>
      <c r="EEI180" s="1165"/>
      <c r="EEJ180" s="1165"/>
      <c r="EEK180" s="1165"/>
      <c r="EEL180" s="1165"/>
      <c r="EEM180" s="1165"/>
      <c r="EEN180" s="1165"/>
      <c r="EEO180" s="1165"/>
      <c r="EEP180" s="1165"/>
      <c r="EEQ180" s="1165"/>
      <c r="EER180" s="1165"/>
      <c r="EES180" s="1165"/>
      <c r="EET180" s="1165"/>
      <c r="EEU180" s="1165"/>
      <c r="EEV180" s="1165"/>
      <c r="EEW180" s="1165"/>
      <c r="EEX180" s="1165"/>
      <c r="EEY180" s="1165"/>
      <c r="EEZ180" s="1165"/>
      <c r="EFA180" s="1165"/>
      <c r="EFB180" s="1165"/>
      <c r="EFC180" s="1165"/>
      <c r="EFD180" s="1165"/>
      <c r="EFE180" s="1165"/>
      <c r="EFF180" s="1165"/>
      <c r="EFG180" s="1165"/>
      <c r="EFH180" s="1165"/>
      <c r="EFI180" s="1165"/>
      <c r="EFJ180" s="1165"/>
      <c r="EFK180" s="1165"/>
      <c r="EFL180" s="1165"/>
      <c r="EFM180" s="1165"/>
      <c r="EFN180" s="1165"/>
      <c r="EFO180" s="1165"/>
      <c r="EFP180" s="1165"/>
      <c r="EFQ180" s="1165"/>
      <c r="EFR180" s="1165"/>
      <c r="EFS180" s="1165"/>
      <c r="EFT180" s="1165"/>
      <c r="EFU180" s="1165"/>
      <c r="EFV180" s="1165"/>
      <c r="EFW180" s="1165"/>
      <c r="EFX180" s="1165"/>
      <c r="EFY180" s="1165"/>
      <c r="EFZ180" s="1165"/>
      <c r="EGA180" s="1165"/>
      <c r="EGB180" s="1165"/>
      <c r="EGC180" s="1165"/>
      <c r="EGD180" s="1165"/>
      <c r="EGE180" s="1165"/>
      <c r="EGF180" s="1165"/>
      <c r="EGG180" s="1165"/>
      <c r="EGH180" s="1165"/>
      <c r="EGI180" s="1165"/>
      <c r="EGJ180" s="1165"/>
      <c r="EGK180" s="1165"/>
      <c r="EGL180" s="1165"/>
      <c r="EGM180" s="1165"/>
      <c r="EGN180" s="1165"/>
      <c r="EGO180" s="1165"/>
      <c r="EGP180" s="1165"/>
      <c r="EGQ180" s="1165"/>
      <c r="EGR180" s="1165"/>
      <c r="EGS180" s="1165"/>
      <c r="EGT180" s="1165"/>
      <c r="EGU180" s="1165"/>
      <c r="EGV180" s="1165"/>
      <c r="EGW180" s="1165"/>
      <c r="EGX180" s="1165"/>
      <c r="EGY180" s="1165"/>
      <c r="EGZ180" s="1165"/>
      <c r="EHA180" s="1165"/>
      <c r="EHB180" s="1165"/>
      <c r="EHC180" s="1165"/>
      <c r="EHD180" s="1165"/>
      <c r="EHE180" s="1165"/>
      <c r="EHF180" s="1165"/>
      <c r="EHG180" s="1165"/>
      <c r="EHH180" s="1165"/>
      <c r="EHI180" s="1165"/>
      <c r="EHJ180" s="1165"/>
      <c r="EHK180" s="1165"/>
      <c r="EHL180" s="1165"/>
      <c r="EHM180" s="1165"/>
      <c r="EHN180" s="1165"/>
      <c r="EHO180" s="1165"/>
      <c r="EHP180" s="1165"/>
      <c r="EHQ180" s="1165"/>
      <c r="EHR180" s="1165"/>
      <c r="EHS180" s="1165"/>
      <c r="EHT180" s="1165"/>
      <c r="EHU180" s="1165"/>
      <c r="EHV180" s="1165"/>
      <c r="EHW180" s="1165"/>
      <c r="EHX180" s="1165"/>
      <c r="EHY180" s="1165"/>
      <c r="EHZ180" s="1165"/>
      <c r="EIA180" s="1165"/>
      <c r="EIB180" s="1165"/>
      <c r="EIC180" s="1165"/>
      <c r="EID180" s="1165"/>
      <c r="EIE180" s="1165"/>
      <c r="EIF180" s="1165"/>
      <c r="EIG180" s="1165"/>
      <c r="EIH180" s="1165"/>
      <c r="EII180" s="1165"/>
      <c r="EIJ180" s="1165"/>
      <c r="EIK180" s="1165"/>
      <c r="EIL180" s="1165"/>
      <c r="EIM180" s="1165"/>
      <c r="EIN180" s="1165"/>
      <c r="EIO180" s="1165"/>
      <c r="EIP180" s="1165"/>
      <c r="EIQ180" s="1165"/>
      <c r="EIR180" s="1165"/>
      <c r="EIS180" s="1165"/>
      <c r="EIT180" s="1165"/>
      <c r="EIU180" s="1165"/>
      <c r="EIV180" s="1165"/>
      <c r="EIW180" s="1165"/>
      <c r="EIX180" s="1165"/>
      <c r="EIY180" s="1165"/>
      <c r="EIZ180" s="1165"/>
      <c r="EJA180" s="1165"/>
      <c r="EJB180" s="1165"/>
      <c r="EJC180" s="1165"/>
      <c r="EJD180" s="1165"/>
      <c r="EJE180" s="1165"/>
      <c r="EJF180" s="1165"/>
      <c r="EJG180" s="1165"/>
      <c r="EJH180" s="1165"/>
      <c r="EJI180" s="1165"/>
      <c r="EJJ180" s="1165"/>
      <c r="EJK180" s="1165"/>
      <c r="EJL180" s="1165"/>
      <c r="EJM180" s="1165"/>
      <c r="EJN180" s="1165"/>
      <c r="EJO180" s="1165"/>
      <c r="EJP180" s="1165"/>
      <c r="EJQ180" s="1165"/>
      <c r="EJR180" s="1165"/>
      <c r="EJS180" s="1165"/>
      <c r="EJT180" s="1165"/>
      <c r="EJU180" s="1165"/>
      <c r="EJV180" s="1165"/>
      <c r="EJW180" s="1165"/>
      <c r="EJX180" s="1165"/>
      <c r="EJY180" s="1165"/>
      <c r="EJZ180" s="1165"/>
      <c r="EKA180" s="1165"/>
      <c r="EKB180" s="1165"/>
      <c r="EKC180" s="1165"/>
      <c r="EKD180" s="1165"/>
      <c r="EKE180" s="1165"/>
      <c r="EKF180" s="1165"/>
      <c r="EKG180" s="1165"/>
      <c r="EKH180" s="1165"/>
      <c r="EKI180" s="1165"/>
      <c r="EKJ180" s="1165"/>
      <c r="EKK180" s="1165"/>
      <c r="EKL180" s="1165"/>
      <c r="EKM180" s="1165"/>
      <c r="EKN180" s="1165"/>
      <c r="EKO180" s="1165"/>
      <c r="EKP180" s="1165"/>
      <c r="EKQ180" s="1165"/>
      <c r="EKR180" s="1165"/>
      <c r="EKS180" s="1165"/>
      <c r="EKT180" s="1165"/>
      <c r="EKU180" s="1165"/>
      <c r="EKV180" s="1165"/>
      <c r="EKW180" s="1165"/>
      <c r="EKX180" s="1165"/>
      <c r="EKY180" s="1165"/>
      <c r="EKZ180" s="1165"/>
      <c r="ELA180" s="1165"/>
      <c r="ELB180" s="1165"/>
      <c r="ELC180" s="1165"/>
      <c r="ELD180" s="1165"/>
      <c r="ELE180" s="1165"/>
      <c r="ELF180" s="1165"/>
      <c r="ELG180" s="1165"/>
      <c r="ELH180" s="1165"/>
      <c r="ELI180" s="1165"/>
      <c r="ELJ180" s="1165"/>
      <c r="ELK180" s="1165"/>
      <c r="ELL180" s="1165"/>
      <c r="ELM180" s="1165"/>
      <c r="ELN180" s="1165"/>
      <c r="ELO180" s="1165"/>
      <c r="ELP180" s="1165"/>
      <c r="ELQ180" s="1165"/>
      <c r="ELR180" s="1165"/>
      <c r="ELS180" s="1165"/>
      <c r="ELT180" s="1165"/>
      <c r="ELU180" s="1165"/>
      <c r="ELV180" s="1165"/>
      <c r="ELW180" s="1165"/>
      <c r="ELX180" s="1165"/>
      <c r="ELY180" s="1165"/>
      <c r="ELZ180" s="1165"/>
      <c r="EMA180" s="1165"/>
      <c r="EMB180" s="1165"/>
      <c r="EMC180" s="1165"/>
      <c r="EMD180" s="1165"/>
      <c r="EME180" s="1165"/>
      <c r="EMF180" s="1165"/>
      <c r="EMG180" s="1165"/>
      <c r="EMH180" s="1165"/>
      <c r="EMI180" s="1165"/>
      <c r="EMJ180" s="1165"/>
      <c r="EMK180" s="1165"/>
      <c r="EML180" s="1165"/>
      <c r="EMM180" s="1165"/>
      <c r="EMN180" s="1165"/>
      <c r="EMO180" s="1165"/>
      <c r="EMP180" s="1165"/>
      <c r="EMQ180" s="1165"/>
      <c r="EMR180" s="1165"/>
      <c r="EMS180" s="1165"/>
      <c r="EMT180" s="1165"/>
      <c r="EMU180" s="1165"/>
      <c r="EMV180" s="1165"/>
      <c r="EMW180" s="1165"/>
      <c r="EMX180" s="1165"/>
      <c r="EMY180" s="1165"/>
      <c r="EMZ180" s="1165"/>
      <c r="ENA180" s="1165"/>
      <c r="ENB180" s="1165"/>
      <c r="ENC180" s="1165"/>
      <c r="END180" s="1165"/>
      <c r="ENE180" s="1165"/>
      <c r="ENF180" s="1165"/>
      <c r="ENG180" s="1165"/>
      <c r="ENH180" s="1165"/>
      <c r="ENI180" s="1165"/>
      <c r="ENJ180" s="1165"/>
      <c r="ENK180" s="1165"/>
      <c r="ENL180" s="1165"/>
      <c r="ENM180" s="1165"/>
      <c r="ENN180" s="1165"/>
      <c r="ENO180" s="1165"/>
      <c r="ENP180" s="1165"/>
      <c r="ENQ180" s="1165"/>
      <c r="ENR180" s="1165"/>
      <c r="ENS180" s="1165"/>
      <c r="ENT180" s="1165"/>
      <c r="ENU180" s="1165"/>
      <c r="ENV180" s="1165"/>
      <c r="ENW180" s="1165"/>
      <c r="ENX180" s="1165"/>
      <c r="ENY180" s="1165"/>
      <c r="ENZ180" s="1165"/>
      <c r="EOA180" s="1165"/>
      <c r="EOB180" s="1165"/>
      <c r="EOC180" s="1165"/>
      <c r="EOD180" s="1165"/>
      <c r="EOE180" s="1165"/>
      <c r="EOF180" s="1165"/>
      <c r="EOG180" s="1165"/>
      <c r="EOH180" s="1165"/>
      <c r="EOI180" s="1165"/>
      <c r="EOJ180" s="1165"/>
      <c r="EOK180" s="1165"/>
      <c r="EOL180" s="1165"/>
      <c r="EOM180" s="1165"/>
      <c r="EON180" s="1165"/>
      <c r="EOO180" s="1165"/>
      <c r="EOP180" s="1165"/>
      <c r="EOQ180" s="1165"/>
      <c r="EOR180" s="1165"/>
      <c r="EOS180" s="1165"/>
      <c r="EOT180" s="1165"/>
      <c r="EOU180" s="1165"/>
      <c r="EOV180" s="1165"/>
      <c r="EOW180" s="1165"/>
      <c r="EOX180" s="1165"/>
      <c r="EOY180" s="1165"/>
      <c r="EOZ180" s="1165"/>
      <c r="EPA180" s="1165"/>
      <c r="EPB180" s="1165"/>
      <c r="EPC180" s="1165"/>
      <c r="EPD180" s="1165"/>
      <c r="EPE180" s="1165"/>
      <c r="EPF180" s="1165"/>
      <c r="EPG180" s="1165"/>
      <c r="EPH180" s="1165"/>
      <c r="EPI180" s="1165"/>
      <c r="EPJ180" s="1165"/>
      <c r="EPK180" s="1165"/>
      <c r="EPL180" s="1165"/>
      <c r="EPM180" s="1165"/>
      <c r="EPN180" s="1165"/>
      <c r="EPO180" s="1165"/>
      <c r="EPP180" s="1165"/>
      <c r="EPQ180" s="1165"/>
      <c r="EPR180" s="1165"/>
      <c r="EPS180" s="1165"/>
      <c r="EPT180" s="1165"/>
      <c r="EPU180" s="1165"/>
      <c r="EPV180" s="1165"/>
      <c r="EPW180" s="1165"/>
      <c r="EPX180" s="1165"/>
      <c r="EPY180" s="1165"/>
      <c r="EPZ180" s="1165"/>
      <c r="EQA180" s="1165"/>
      <c r="EQB180" s="1165"/>
      <c r="EQC180" s="1165"/>
      <c r="EQD180" s="1165"/>
      <c r="EQE180" s="1165"/>
      <c r="EQF180" s="1165"/>
      <c r="EQG180" s="1165"/>
      <c r="EQH180" s="1165"/>
      <c r="EQI180" s="1165"/>
      <c r="EQJ180" s="1165"/>
      <c r="EQK180" s="1165"/>
      <c r="EQL180" s="1165"/>
      <c r="EQM180" s="1165"/>
      <c r="EQN180" s="1165"/>
      <c r="EQO180" s="1165"/>
      <c r="EQP180" s="1165"/>
      <c r="EQQ180" s="1165"/>
      <c r="EQR180" s="1165"/>
      <c r="EQS180" s="1165"/>
      <c r="EQT180" s="1165"/>
      <c r="EQU180" s="1165"/>
      <c r="EQV180" s="1165"/>
      <c r="EQW180" s="1165"/>
      <c r="EQX180" s="1165"/>
      <c r="EQY180" s="1165"/>
      <c r="EQZ180" s="1165"/>
      <c r="ERA180" s="1165"/>
      <c r="ERB180" s="1165"/>
      <c r="ERC180" s="1165"/>
      <c r="ERD180" s="1165"/>
      <c r="ERE180" s="1165"/>
      <c r="ERF180" s="1165"/>
      <c r="ERG180" s="1165"/>
      <c r="ERH180" s="1165"/>
      <c r="ERI180" s="1165"/>
      <c r="ERJ180" s="1165"/>
      <c r="ERK180" s="1165"/>
      <c r="ERL180" s="1165"/>
      <c r="ERM180" s="1165"/>
      <c r="ERN180" s="1165"/>
      <c r="ERO180" s="1165"/>
      <c r="ERP180" s="1165"/>
      <c r="ERQ180" s="1165"/>
      <c r="ERR180" s="1165"/>
      <c r="ERS180" s="1165"/>
      <c r="ERT180" s="1165"/>
      <c r="ERU180" s="1165"/>
      <c r="ERV180" s="1165"/>
      <c r="ERW180" s="1165"/>
      <c r="ERX180" s="1165"/>
      <c r="ERY180" s="1165"/>
      <c r="ERZ180" s="1165"/>
      <c r="ESA180" s="1165"/>
      <c r="ESB180" s="1165"/>
      <c r="ESC180" s="1165"/>
      <c r="ESD180" s="1165"/>
      <c r="ESE180" s="1165"/>
      <c r="ESF180" s="1165"/>
      <c r="ESG180" s="1165"/>
      <c r="ESH180" s="1165"/>
      <c r="ESI180" s="1165"/>
      <c r="ESJ180" s="1165"/>
      <c r="ESK180" s="1165"/>
      <c r="ESL180" s="1165"/>
      <c r="ESM180" s="1165"/>
      <c r="ESN180" s="1165"/>
      <c r="ESO180" s="1165"/>
      <c r="ESP180" s="1165"/>
      <c r="ESQ180" s="1165"/>
      <c r="ESR180" s="1165"/>
      <c r="ESS180" s="1165"/>
      <c r="EST180" s="1165"/>
      <c r="ESU180" s="1165"/>
      <c r="ESV180" s="1165"/>
      <c r="ESW180" s="1165"/>
      <c r="ESX180" s="1165"/>
      <c r="ESY180" s="1165"/>
      <c r="ESZ180" s="1165"/>
      <c r="ETA180" s="1165"/>
      <c r="ETB180" s="1165"/>
      <c r="ETC180" s="1165"/>
      <c r="ETD180" s="1165"/>
      <c r="ETE180" s="1165"/>
      <c r="ETF180" s="1165"/>
      <c r="ETG180" s="1165"/>
      <c r="ETH180" s="1165"/>
      <c r="ETI180" s="1165"/>
      <c r="ETJ180" s="1165"/>
      <c r="ETK180" s="1165"/>
      <c r="ETL180" s="1165"/>
      <c r="ETM180" s="1165"/>
      <c r="ETN180" s="1165"/>
      <c r="ETO180" s="1165"/>
      <c r="ETP180" s="1165"/>
      <c r="ETQ180" s="1165"/>
      <c r="ETR180" s="1165"/>
      <c r="ETS180" s="1165"/>
      <c r="ETT180" s="1165"/>
      <c r="ETU180" s="1165"/>
      <c r="ETV180" s="1165"/>
      <c r="ETW180" s="1165"/>
      <c r="ETX180" s="1165"/>
      <c r="ETY180" s="1165"/>
      <c r="ETZ180" s="1165"/>
      <c r="EUA180" s="1165"/>
      <c r="EUB180" s="1165"/>
      <c r="EUC180" s="1165"/>
      <c r="EUD180" s="1165"/>
      <c r="EUE180" s="1165"/>
      <c r="EUF180" s="1165"/>
      <c r="EUG180" s="1165"/>
      <c r="EUH180" s="1165"/>
      <c r="EUI180" s="1165"/>
      <c r="EUJ180" s="1165"/>
      <c r="EUK180" s="1165"/>
      <c r="EUL180" s="1165"/>
      <c r="EUM180" s="1165"/>
      <c r="EUN180" s="1165"/>
      <c r="EUO180" s="1165"/>
      <c r="EUP180" s="1165"/>
      <c r="EUQ180" s="1165"/>
      <c r="EUR180" s="1165"/>
      <c r="EUS180" s="1165"/>
      <c r="EUT180" s="1165"/>
      <c r="EUU180" s="1165"/>
      <c r="EUV180" s="1165"/>
      <c r="EUW180" s="1165"/>
      <c r="EUX180" s="1165"/>
      <c r="EUY180" s="1165"/>
      <c r="EUZ180" s="1165"/>
      <c r="EVA180" s="1165"/>
      <c r="EVB180" s="1165"/>
      <c r="EVC180" s="1165"/>
      <c r="EVD180" s="1165"/>
      <c r="EVE180" s="1165"/>
      <c r="EVF180" s="1165"/>
      <c r="EVG180" s="1165"/>
      <c r="EVH180" s="1165"/>
      <c r="EVI180" s="1165"/>
      <c r="EVJ180" s="1165"/>
      <c r="EVK180" s="1165"/>
      <c r="EVL180" s="1165"/>
      <c r="EVM180" s="1165"/>
      <c r="EVN180" s="1165"/>
      <c r="EVO180" s="1165"/>
      <c r="EVP180" s="1165"/>
      <c r="EVQ180" s="1165"/>
      <c r="EVR180" s="1165"/>
      <c r="EVS180" s="1165"/>
      <c r="EVT180" s="1165"/>
      <c r="EVU180" s="1165"/>
      <c r="EVV180" s="1165"/>
      <c r="EVW180" s="1165"/>
      <c r="EVX180" s="1165"/>
      <c r="EVY180" s="1165"/>
      <c r="EVZ180" s="1165"/>
      <c r="EWA180" s="1165"/>
      <c r="EWB180" s="1165"/>
      <c r="EWC180" s="1165"/>
      <c r="EWD180" s="1165"/>
      <c r="EWE180" s="1165"/>
      <c r="EWF180" s="1165"/>
      <c r="EWG180" s="1165"/>
      <c r="EWH180" s="1165"/>
      <c r="EWI180" s="1165"/>
      <c r="EWJ180" s="1165"/>
      <c r="EWK180" s="1165"/>
      <c r="EWL180" s="1165"/>
      <c r="EWM180" s="1165"/>
      <c r="EWN180" s="1165"/>
      <c r="EWO180" s="1165"/>
      <c r="EWP180" s="1165"/>
      <c r="EWQ180" s="1165"/>
      <c r="EWR180" s="1165"/>
      <c r="EWS180" s="1165"/>
      <c r="EWT180" s="1165"/>
      <c r="EWU180" s="1165"/>
      <c r="EWV180" s="1165"/>
      <c r="EWW180" s="1165"/>
      <c r="EWX180" s="1165"/>
      <c r="EWY180" s="1165"/>
      <c r="EWZ180" s="1165"/>
      <c r="EXA180" s="1165"/>
      <c r="EXB180" s="1165"/>
      <c r="EXC180" s="1165"/>
      <c r="EXD180" s="1165"/>
      <c r="EXE180" s="1165"/>
      <c r="EXF180" s="1165"/>
      <c r="EXG180" s="1165"/>
      <c r="EXH180" s="1165"/>
      <c r="EXI180" s="1165"/>
      <c r="EXJ180" s="1165"/>
      <c r="EXK180" s="1165"/>
      <c r="EXL180" s="1165"/>
      <c r="EXM180" s="1165"/>
      <c r="EXN180" s="1165"/>
      <c r="EXO180" s="1165"/>
      <c r="EXP180" s="1165"/>
      <c r="EXQ180" s="1165"/>
      <c r="EXR180" s="1165"/>
      <c r="EXS180" s="1165"/>
      <c r="EXT180" s="1165"/>
      <c r="EXU180" s="1165"/>
      <c r="EXV180" s="1165"/>
      <c r="EXW180" s="1165"/>
      <c r="EXX180" s="1165"/>
      <c r="EXY180" s="1165"/>
      <c r="EXZ180" s="1165"/>
      <c r="EYA180" s="1165"/>
      <c r="EYB180" s="1165"/>
      <c r="EYC180" s="1165"/>
      <c r="EYD180" s="1165"/>
      <c r="EYE180" s="1165"/>
      <c r="EYF180" s="1165"/>
      <c r="EYG180" s="1165"/>
      <c r="EYH180" s="1165"/>
      <c r="EYI180" s="1165"/>
      <c r="EYJ180" s="1165"/>
      <c r="EYK180" s="1165"/>
      <c r="EYL180" s="1165"/>
      <c r="EYM180" s="1165"/>
      <c r="EYN180" s="1165"/>
      <c r="EYO180" s="1165"/>
      <c r="EYP180" s="1165"/>
      <c r="EYQ180" s="1165"/>
      <c r="EYR180" s="1165"/>
      <c r="EYS180" s="1165"/>
      <c r="EYT180" s="1165"/>
      <c r="EYU180" s="1165"/>
      <c r="EYV180" s="1165"/>
      <c r="EYW180" s="1165"/>
      <c r="EYX180" s="1165"/>
      <c r="EYY180" s="1165"/>
      <c r="EYZ180" s="1165"/>
      <c r="EZA180" s="1165"/>
      <c r="EZB180" s="1165"/>
      <c r="EZC180" s="1165"/>
      <c r="EZD180" s="1165"/>
      <c r="EZE180" s="1165"/>
      <c r="EZF180" s="1165"/>
      <c r="EZG180" s="1165"/>
      <c r="EZH180" s="1165"/>
      <c r="EZI180" s="1165"/>
      <c r="EZJ180" s="1165"/>
      <c r="EZK180" s="1165"/>
      <c r="EZL180" s="1165"/>
      <c r="EZM180" s="1165"/>
      <c r="EZN180" s="1165"/>
      <c r="EZO180" s="1165"/>
      <c r="EZP180" s="1165"/>
      <c r="EZQ180" s="1165"/>
      <c r="EZR180" s="1165"/>
      <c r="EZS180" s="1165"/>
      <c r="EZT180" s="1165"/>
      <c r="EZU180" s="1165"/>
      <c r="EZV180" s="1165"/>
      <c r="EZW180" s="1165"/>
      <c r="EZX180" s="1165"/>
      <c r="EZY180" s="1165"/>
      <c r="EZZ180" s="1165"/>
      <c r="FAA180" s="1165"/>
      <c r="FAB180" s="1165"/>
      <c r="FAC180" s="1165"/>
      <c r="FAD180" s="1165"/>
      <c r="FAE180" s="1165"/>
      <c r="FAF180" s="1165"/>
      <c r="FAG180" s="1165"/>
      <c r="FAH180" s="1165"/>
      <c r="FAI180" s="1165"/>
      <c r="FAJ180" s="1165"/>
      <c r="FAK180" s="1165"/>
      <c r="FAL180" s="1165"/>
      <c r="FAM180" s="1165"/>
      <c r="FAN180" s="1165"/>
      <c r="FAO180" s="1165"/>
      <c r="FAP180" s="1165"/>
      <c r="FAQ180" s="1165"/>
      <c r="FAR180" s="1165"/>
      <c r="FAS180" s="1165"/>
      <c r="FAT180" s="1165"/>
      <c r="FAU180" s="1165"/>
      <c r="FAV180" s="1165"/>
      <c r="FAW180" s="1165"/>
      <c r="FAX180" s="1165"/>
      <c r="FAY180" s="1165"/>
      <c r="FAZ180" s="1165"/>
      <c r="FBA180" s="1165"/>
      <c r="FBB180" s="1165"/>
      <c r="FBC180" s="1165"/>
      <c r="FBD180" s="1165"/>
      <c r="FBE180" s="1165"/>
      <c r="FBF180" s="1165"/>
      <c r="FBG180" s="1165"/>
      <c r="FBH180" s="1165"/>
      <c r="FBI180" s="1165"/>
      <c r="FBJ180" s="1165"/>
      <c r="FBK180" s="1165"/>
      <c r="FBL180" s="1165"/>
      <c r="FBM180" s="1165"/>
      <c r="FBN180" s="1165"/>
      <c r="FBO180" s="1165"/>
      <c r="FBP180" s="1165"/>
      <c r="FBQ180" s="1165"/>
      <c r="FBR180" s="1165"/>
      <c r="FBS180" s="1165"/>
      <c r="FBT180" s="1165"/>
      <c r="FBU180" s="1165"/>
      <c r="FBV180" s="1165"/>
      <c r="FBW180" s="1165"/>
      <c r="FBX180" s="1165"/>
      <c r="FBY180" s="1165"/>
      <c r="FBZ180" s="1165"/>
      <c r="FCA180" s="1165"/>
      <c r="FCB180" s="1165"/>
      <c r="FCC180" s="1165"/>
      <c r="FCD180" s="1165"/>
      <c r="FCE180" s="1165"/>
      <c r="FCF180" s="1165"/>
      <c r="FCG180" s="1165"/>
      <c r="FCH180" s="1165"/>
      <c r="FCI180" s="1165"/>
      <c r="FCJ180" s="1165"/>
      <c r="FCK180" s="1165"/>
      <c r="FCL180" s="1165"/>
      <c r="FCM180" s="1165"/>
      <c r="FCN180" s="1165"/>
      <c r="FCO180" s="1165"/>
      <c r="FCP180" s="1165"/>
      <c r="FCQ180" s="1165"/>
      <c r="FCR180" s="1165"/>
      <c r="FCS180" s="1165"/>
      <c r="FCT180" s="1165"/>
      <c r="FCU180" s="1165"/>
      <c r="FCV180" s="1165"/>
      <c r="FCW180" s="1165"/>
      <c r="FCX180" s="1165"/>
      <c r="FCY180" s="1165"/>
      <c r="FCZ180" s="1165"/>
      <c r="FDA180" s="1165"/>
      <c r="FDB180" s="1165"/>
      <c r="FDC180" s="1165"/>
      <c r="FDD180" s="1165"/>
      <c r="FDE180" s="1165"/>
      <c r="FDF180" s="1165"/>
      <c r="FDG180" s="1165"/>
      <c r="FDH180" s="1165"/>
      <c r="FDI180" s="1165"/>
      <c r="FDJ180" s="1165"/>
      <c r="FDK180" s="1165"/>
      <c r="FDL180" s="1165"/>
      <c r="FDM180" s="1165"/>
      <c r="FDN180" s="1165"/>
      <c r="FDO180" s="1165"/>
      <c r="FDP180" s="1165"/>
      <c r="FDQ180" s="1165"/>
      <c r="FDR180" s="1165"/>
      <c r="FDS180" s="1165"/>
      <c r="FDT180" s="1165"/>
      <c r="FDU180" s="1165"/>
      <c r="FDV180" s="1165"/>
      <c r="FDW180" s="1165"/>
      <c r="FDX180" s="1165"/>
      <c r="FDY180" s="1165"/>
      <c r="FDZ180" s="1165"/>
      <c r="FEA180" s="1165"/>
      <c r="FEB180" s="1165"/>
      <c r="FEC180" s="1165"/>
      <c r="FED180" s="1165"/>
      <c r="FEE180" s="1165"/>
      <c r="FEF180" s="1165"/>
      <c r="FEG180" s="1165"/>
      <c r="FEH180" s="1165"/>
      <c r="FEI180" s="1165"/>
      <c r="FEJ180" s="1165"/>
      <c r="FEK180" s="1165"/>
      <c r="FEL180" s="1165"/>
      <c r="FEM180" s="1165"/>
      <c r="FEN180" s="1165"/>
      <c r="FEO180" s="1165"/>
      <c r="FEP180" s="1165"/>
      <c r="FEQ180" s="1165"/>
      <c r="FER180" s="1165"/>
      <c r="FES180" s="1165"/>
      <c r="FET180" s="1165"/>
      <c r="FEU180" s="1165"/>
      <c r="FEV180" s="1165"/>
      <c r="FEW180" s="1165"/>
      <c r="FEX180" s="1165"/>
      <c r="FEY180" s="1165"/>
      <c r="FEZ180" s="1165"/>
      <c r="FFA180" s="1165"/>
      <c r="FFB180" s="1165"/>
      <c r="FFC180" s="1165"/>
      <c r="FFD180" s="1165"/>
      <c r="FFE180" s="1165"/>
      <c r="FFF180" s="1165"/>
      <c r="FFG180" s="1165"/>
      <c r="FFH180" s="1165"/>
      <c r="FFI180" s="1165"/>
      <c r="FFJ180" s="1165"/>
      <c r="FFK180" s="1165"/>
      <c r="FFL180" s="1165"/>
      <c r="FFM180" s="1165"/>
      <c r="FFN180" s="1165"/>
      <c r="FFO180" s="1165"/>
      <c r="FFP180" s="1165"/>
      <c r="FFQ180" s="1165"/>
      <c r="FFR180" s="1165"/>
      <c r="FFS180" s="1165"/>
      <c r="FFT180" s="1165"/>
      <c r="FFU180" s="1165"/>
      <c r="FFV180" s="1165"/>
      <c r="FFW180" s="1165"/>
      <c r="FFX180" s="1165"/>
      <c r="FFY180" s="1165"/>
      <c r="FFZ180" s="1165"/>
      <c r="FGA180" s="1165"/>
      <c r="FGB180" s="1165"/>
      <c r="FGC180" s="1165"/>
      <c r="FGD180" s="1165"/>
      <c r="FGE180" s="1165"/>
      <c r="FGF180" s="1165"/>
      <c r="FGG180" s="1165"/>
      <c r="FGH180" s="1165"/>
      <c r="FGI180" s="1165"/>
      <c r="FGJ180" s="1165"/>
      <c r="FGK180" s="1165"/>
      <c r="FGL180" s="1165"/>
      <c r="FGM180" s="1165"/>
      <c r="FGN180" s="1165"/>
      <c r="FGO180" s="1165"/>
      <c r="FGP180" s="1165"/>
      <c r="FGQ180" s="1165"/>
      <c r="FGR180" s="1165"/>
      <c r="FGS180" s="1165"/>
      <c r="FGT180" s="1165"/>
      <c r="FGU180" s="1165"/>
      <c r="FGV180" s="1165"/>
      <c r="FGW180" s="1165"/>
      <c r="FGX180" s="1165"/>
      <c r="FGY180" s="1165"/>
      <c r="FGZ180" s="1165"/>
      <c r="FHA180" s="1165"/>
      <c r="FHB180" s="1165"/>
      <c r="FHC180" s="1165"/>
      <c r="FHD180" s="1165"/>
      <c r="FHE180" s="1165"/>
      <c r="FHF180" s="1165"/>
      <c r="FHG180" s="1165"/>
      <c r="FHH180" s="1165"/>
      <c r="FHI180" s="1165"/>
      <c r="FHJ180" s="1165"/>
      <c r="FHK180" s="1165"/>
      <c r="FHL180" s="1165"/>
      <c r="FHM180" s="1165"/>
      <c r="FHN180" s="1165"/>
      <c r="FHO180" s="1165"/>
      <c r="FHP180" s="1165"/>
      <c r="FHQ180" s="1165"/>
      <c r="FHR180" s="1165"/>
      <c r="FHS180" s="1165"/>
      <c r="FHT180" s="1165"/>
      <c r="FHU180" s="1165"/>
      <c r="FHV180" s="1165"/>
      <c r="FHW180" s="1165"/>
      <c r="FHX180" s="1165"/>
      <c r="FHY180" s="1165"/>
      <c r="FHZ180" s="1165"/>
      <c r="FIA180" s="1165"/>
      <c r="FIB180" s="1165"/>
      <c r="FIC180" s="1165"/>
      <c r="FID180" s="1165"/>
      <c r="FIE180" s="1165"/>
      <c r="FIF180" s="1165"/>
      <c r="FIG180" s="1165"/>
      <c r="FIH180" s="1165"/>
      <c r="FII180" s="1165"/>
      <c r="FIJ180" s="1165"/>
      <c r="FIK180" s="1165"/>
      <c r="FIL180" s="1165"/>
      <c r="FIM180" s="1165"/>
      <c r="FIN180" s="1165"/>
      <c r="FIO180" s="1165"/>
      <c r="FIP180" s="1165"/>
      <c r="FIQ180" s="1165"/>
      <c r="FIR180" s="1165"/>
      <c r="FIS180" s="1165"/>
      <c r="FIT180" s="1165"/>
      <c r="FIU180" s="1165"/>
      <c r="FIV180" s="1165"/>
      <c r="FIW180" s="1165"/>
      <c r="FIX180" s="1165"/>
      <c r="FIY180" s="1165"/>
      <c r="FIZ180" s="1165"/>
      <c r="FJA180" s="1165"/>
      <c r="FJB180" s="1165"/>
      <c r="FJC180" s="1165"/>
      <c r="FJD180" s="1165"/>
      <c r="FJE180" s="1165"/>
      <c r="FJF180" s="1165"/>
      <c r="FJG180" s="1165"/>
      <c r="FJH180" s="1165"/>
      <c r="FJI180" s="1165"/>
      <c r="FJJ180" s="1165"/>
      <c r="FJK180" s="1165"/>
      <c r="FJL180" s="1165"/>
      <c r="FJM180" s="1165"/>
      <c r="FJN180" s="1165"/>
      <c r="FJO180" s="1165"/>
      <c r="FJP180" s="1165"/>
      <c r="FJQ180" s="1165"/>
      <c r="FJR180" s="1165"/>
      <c r="FJS180" s="1165"/>
      <c r="FJT180" s="1165"/>
      <c r="FJU180" s="1165"/>
      <c r="FJV180" s="1165"/>
      <c r="FJW180" s="1165"/>
      <c r="FJX180" s="1165"/>
      <c r="FJY180" s="1165"/>
      <c r="FJZ180" s="1165"/>
      <c r="FKA180" s="1165"/>
      <c r="FKB180" s="1165"/>
      <c r="FKC180" s="1165"/>
      <c r="FKD180" s="1165"/>
      <c r="FKE180" s="1165"/>
      <c r="FKF180" s="1165"/>
      <c r="FKG180" s="1165"/>
      <c r="FKH180" s="1165"/>
      <c r="FKI180" s="1165"/>
      <c r="FKJ180" s="1165"/>
      <c r="FKK180" s="1165"/>
      <c r="FKL180" s="1165"/>
      <c r="FKM180" s="1165"/>
      <c r="FKN180" s="1165"/>
      <c r="FKO180" s="1165"/>
      <c r="FKP180" s="1165"/>
      <c r="FKQ180" s="1165"/>
      <c r="FKR180" s="1165"/>
      <c r="FKS180" s="1165"/>
      <c r="FKT180" s="1165"/>
      <c r="FKU180" s="1165"/>
      <c r="FKV180" s="1165"/>
      <c r="FKW180" s="1165"/>
      <c r="FKX180" s="1165"/>
      <c r="FKY180" s="1165"/>
      <c r="FKZ180" s="1165"/>
      <c r="FLA180" s="1165"/>
      <c r="FLB180" s="1165"/>
      <c r="FLC180" s="1165"/>
      <c r="FLD180" s="1165"/>
      <c r="FLE180" s="1165"/>
      <c r="FLF180" s="1165"/>
      <c r="FLG180" s="1165"/>
      <c r="FLH180" s="1165"/>
      <c r="FLI180" s="1165"/>
      <c r="FLJ180" s="1165"/>
      <c r="FLK180" s="1165"/>
      <c r="FLL180" s="1165"/>
      <c r="FLM180" s="1165"/>
      <c r="FLN180" s="1165"/>
      <c r="FLO180" s="1165"/>
      <c r="FLP180" s="1165"/>
      <c r="FLQ180" s="1165"/>
      <c r="FLR180" s="1165"/>
      <c r="FLS180" s="1165"/>
      <c r="FLT180" s="1165"/>
      <c r="FLU180" s="1165"/>
      <c r="FLV180" s="1165"/>
      <c r="FLW180" s="1165"/>
      <c r="FLX180" s="1165"/>
      <c r="FLY180" s="1165"/>
      <c r="FLZ180" s="1165"/>
      <c r="FMA180" s="1165"/>
      <c r="FMB180" s="1165"/>
      <c r="FMC180" s="1165"/>
      <c r="FMD180" s="1165"/>
      <c r="FME180" s="1165"/>
      <c r="FMF180" s="1165"/>
      <c r="FMG180" s="1165"/>
      <c r="FMH180" s="1165"/>
      <c r="FMI180" s="1165"/>
      <c r="FMJ180" s="1165"/>
      <c r="FMK180" s="1165"/>
      <c r="FML180" s="1165"/>
      <c r="FMM180" s="1165"/>
      <c r="FMN180" s="1165"/>
      <c r="FMO180" s="1165"/>
      <c r="FMP180" s="1165"/>
      <c r="FMQ180" s="1165"/>
      <c r="FMR180" s="1165"/>
      <c r="FMS180" s="1165"/>
      <c r="FMT180" s="1165"/>
      <c r="FMU180" s="1165"/>
      <c r="FMV180" s="1165"/>
      <c r="FMW180" s="1165"/>
      <c r="FMX180" s="1165"/>
      <c r="FMY180" s="1165"/>
      <c r="FMZ180" s="1165"/>
      <c r="FNA180" s="1165"/>
      <c r="FNB180" s="1165"/>
      <c r="FNC180" s="1165"/>
      <c r="FND180" s="1165"/>
      <c r="FNE180" s="1165"/>
      <c r="FNF180" s="1165"/>
      <c r="FNG180" s="1165"/>
      <c r="FNH180" s="1165"/>
      <c r="FNI180" s="1165"/>
      <c r="FNJ180" s="1165"/>
      <c r="FNK180" s="1165"/>
      <c r="FNL180" s="1165"/>
      <c r="FNM180" s="1165"/>
      <c r="FNN180" s="1165"/>
      <c r="FNO180" s="1165"/>
      <c r="FNP180" s="1165"/>
      <c r="FNQ180" s="1165"/>
      <c r="FNR180" s="1165"/>
      <c r="FNS180" s="1165"/>
      <c r="FNT180" s="1165"/>
      <c r="FNU180" s="1165"/>
      <c r="FNV180" s="1165"/>
      <c r="FNW180" s="1165"/>
      <c r="FNX180" s="1165"/>
      <c r="FNY180" s="1165"/>
      <c r="FNZ180" s="1165"/>
      <c r="FOA180" s="1165"/>
      <c r="FOB180" s="1165"/>
      <c r="FOC180" s="1165"/>
      <c r="FOD180" s="1165"/>
      <c r="FOE180" s="1165"/>
      <c r="FOF180" s="1165"/>
      <c r="FOG180" s="1165"/>
      <c r="FOH180" s="1165"/>
      <c r="FOI180" s="1165"/>
      <c r="FOJ180" s="1165"/>
      <c r="FOK180" s="1165"/>
      <c r="FOL180" s="1165"/>
      <c r="FOM180" s="1165"/>
      <c r="FON180" s="1165"/>
      <c r="FOO180" s="1165"/>
      <c r="FOP180" s="1165"/>
      <c r="FOQ180" s="1165"/>
      <c r="FOR180" s="1165"/>
      <c r="FOS180" s="1165"/>
      <c r="FOT180" s="1165"/>
      <c r="FOU180" s="1165"/>
      <c r="FOV180" s="1165"/>
      <c r="FOW180" s="1165"/>
      <c r="FOX180" s="1165"/>
      <c r="FOY180" s="1165"/>
      <c r="FOZ180" s="1165"/>
      <c r="FPA180" s="1165"/>
      <c r="FPB180" s="1165"/>
      <c r="FPC180" s="1165"/>
      <c r="FPD180" s="1165"/>
      <c r="FPE180" s="1165"/>
      <c r="FPF180" s="1165"/>
      <c r="FPG180" s="1165"/>
      <c r="FPH180" s="1165"/>
      <c r="FPI180" s="1165"/>
      <c r="FPJ180" s="1165"/>
      <c r="FPK180" s="1165"/>
      <c r="FPL180" s="1165"/>
      <c r="FPM180" s="1165"/>
      <c r="FPN180" s="1165"/>
      <c r="FPO180" s="1165"/>
      <c r="FPP180" s="1165"/>
      <c r="FPQ180" s="1165"/>
      <c r="FPR180" s="1165"/>
      <c r="FPS180" s="1165"/>
      <c r="FPT180" s="1165"/>
      <c r="FPU180" s="1165"/>
      <c r="FPV180" s="1165"/>
      <c r="FPW180" s="1165"/>
      <c r="FPX180" s="1165"/>
      <c r="FPY180" s="1165"/>
      <c r="FPZ180" s="1165"/>
      <c r="FQA180" s="1165"/>
      <c r="FQB180" s="1165"/>
      <c r="FQC180" s="1165"/>
      <c r="FQD180" s="1165"/>
      <c r="FQE180" s="1165"/>
      <c r="FQF180" s="1165"/>
      <c r="FQG180" s="1165"/>
      <c r="FQH180" s="1165"/>
      <c r="FQI180" s="1165"/>
      <c r="FQJ180" s="1165"/>
      <c r="FQK180" s="1165"/>
      <c r="FQL180" s="1165"/>
      <c r="FQM180" s="1165"/>
      <c r="FQN180" s="1165"/>
      <c r="FQO180" s="1165"/>
      <c r="FQP180" s="1165"/>
      <c r="FQQ180" s="1165"/>
      <c r="FQR180" s="1165"/>
      <c r="FQS180" s="1165"/>
      <c r="FQT180" s="1165"/>
      <c r="FQU180" s="1165"/>
      <c r="FQV180" s="1165"/>
      <c r="FQW180" s="1165"/>
      <c r="FQX180" s="1165"/>
      <c r="FQY180" s="1165"/>
      <c r="FQZ180" s="1165"/>
      <c r="FRA180" s="1165"/>
      <c r="FRB180" s="1165"/>
      <c r="FRC180" s="1165"/>
      <c r="FRD180" s="1165"/>
      <c r="FRE180" s="1165"/>
      <c r="FRF180" s="1165"/>
      <c r="FRG180" s="1165"/>
      <c r="FRH180" s="1165"/>
      <c r="FRI180" s="1165"/>
      <c r="FRJ180" s="1165"/>
      <c r="FRK180" s="1165"/>
      <c r="FRL180" s="1165"/>
      <c r="FRM180" s="1165"/>
      <c r="FRN180" s="1165"/>
      <c r="FRO180" s="1165"/>
      <c r="FRP180" s="1165"/>
      <c r="FRQ180" s="1165"/>
      <c r="FRR180" s="1165"/>
      <c r="FRS180" s="1165"/>
      <c r="FRT180" s="1165"/>
      <c r="FRU180" s="1165"/>
      <c r="FRV180" s="1165"/>
      <c r="FRW180" s="1165"/>
      <c r="FRX180" s="1165"/>
      <c r="FRY180" s="1165"/>
      <c r="FRZ180" s="1165"/>
      <c r="FSA180" s="1165"/>
      <c r="FSB180" s="1165"/>
      <c r="FSC180" s="1165"/>
      <c r="FSD180" s="1165"/>
      <c r="FSE180" s="1165"/>
      <c r="FSF180" s="1165"/>
      <c r="FSG180" s="1165"/>
      <c r="FSH180" s="1165"/>
      <c r="FSI180" s="1165"/>
      <c r="FSJ180" s="1165"/>
      <c r="FSK180" s="1165"/>
      <c r="FSL180" s="1165"/>
      <c r="FSM180" s="1165"/>
      <c r="FSN180" s="1165"/>
      <c r="FSO180" s="1165"/>
      <c r="FSP180" s="1165"/>
      <c r="FSQ180" s="1165"/>
      <c r="FSR180" s="1165"/>
      <c r="FSS180" s="1165"/>
      <c r="FST180" s="1165"/>
      <c r="FSU180" s="1165"/>
      <c r="FSV180" s="1165"/>
      <c r="FSW180" s="1165"/>
      <c r="FSX180" s="1165"/>
      <c r="FSY180" s="1165"/>
      <c r="FSZ180" s="1165"/>
      <c r="FTA180" s="1165"/>
      <c r="FTB180" s="1165"/>
      <c r="FTC180" s="1165"/>
      <c r="FTD180" s="1165"/>
      <c r="FTE180" s="1165"/>
      <c r="FTF180" s="1165"/>
      <c r="FTG180" s="1165"/>
      <c r="FTH180" s="1165"/>
      <c r="FTI180" s="1165"/>
      <c r="FTJ180" s="1165"/>
      <c r="FTK180" s="1165"/>
      <c r="FTL180" s="1165"/>
      <c r="FTM180" s="1165"/>
      <c r="FTN180" s="1165"/>
      <c r="FTO180" s="1165"/>
      <c r="FTP180" s="1165"/>
      <c r="FTQ180" s="1165"/>
      <c r="FTR180" s="1165"/>
      <c r="FTS180" s="1165"/>
      <c r="FTT180" s="1165"/>
      <c r="FTU180" s="1165"/>
      <c r="FTV180" s="1165"/>
      <c r="FTW180" s="1165"/>
      <c r="FTX180" s="1165"/>
      <c r="FTY180" s="1165"/>
      <c r="FTZ180" s="1165"/>
      <c r="FUA180" s="1165"/>
      <c r="FUB180" s="1165"/>
      <c r="FUC180" s="1165"/>
      <c r="FUD180" s="1165"/>
      <c r="FUE180" s="1165"/>
      <c r="FUF180" s="1165"/>
      <c r="FUG180" s="1165"/>
      <c r="FUH180" s="1165"/>
      <c r="FUI180" s="1165"/>
      <c r="FUJ180" s="1165"/>
      <c r="FUK180" s="1165"/>
      <c r="FUL180" s="1165"/>
      <c r="FUM180" s="1165"/>
      <c r="FUN180" s="1165"/>
      <c r="FUO180" s="1165"/>
      <c r="FUP180" s="1165"/>
      <c r="FUQ180" s="1165"/>
      <c r="FUR180" s="1165"/>
      <c r="FUS180" s="1165"/>
      <c r="FUT180" s="1165"/>
      <c r="FUU180" s="1165"/>
      <c r="FUV180" s="1165"/>
      <c r="FUW180" s="1165"/>
      <c r="FUX180" s="1165"/>
      <c r="FUY180" s="1165"/>
      <c r="FUZ180" s="1165"/>
      <c r="FVA180" s="1165"/>
      <c r="FVB180" s="1165"/>
      <c r="FVC180" s="1165"/>
      <c r="FVD180" s="1165"/>
      <c r="FVE180" s="1165"/>
      <c r="FVF180" s="1165"/>
      <c r="FVG180" s="1165"/>
      <c r="FVH180" s="1165"/>
      <c r="FVI180" s="1165"/>
      <c r="FVJ180" s="1165"/>
      <c r="FVK180" s="1165"/>
      <c r="FVL180" s="1165"/>
      <c r="FVM180" s="1165"/>
      <c r="FVN180" s="1165"/>
      <c r="FVO180" s="1165"/>
      <c r="FVP180" s="1165"/>
      <c r="FVQ180" s="1165"/>
      <c r="FVR180" s="1165"/>
      <c r="FVS180" s="1165"/>
      <c r="FVT180" s="1165"/>
      <c r="FVU180" s="1165"/>
      <c r="FVV180" s="1165"/>
      <c r="FVW180" s="1165"/>
      <c r="FVX180" s="1165"/>
      <c r="FVY180" s="1165"/>
      <c r="FVZ180" s="1165"/>
      <c r="FWA180" s="1165"/>
      <c r="FWB180" s="1165"/>
      <c r="FWC180" s="1165"/>
      <c r="FWD180" s="1165"/>
      <c r="FWE180" s="1165"/>
      <c r="FWF180" s="1165"/>
      <c r="FWG180" s="1165"/>
      <c r="FWH180" s="1165"/>
      <c r="FWI180" s="1165"/>
      <c r="FWJ180" s="1165"/>
      <c r="FWK180" s="1165"/>
      <c r="FWL180" s="1165"/>
      <c r="FWM180" s="1165"/>
      <c r="FWN180" s="1165"/>
      <c r="FWO180" s="1165"/>
      <c r="FWP180" s="1165"/>
      <c r="FWQ180" s="1165"/>
      <c r="FWR180" s="1165"/>
      <c r="FWS180" s="1165"/>
      <c r="FWT180" s="1165"/>
      <c r="FWU180" s="1165"/>
      <c r="FWV180" s="1165"/>
      <c r="FWW180" s="1165"/>
      <c r="FWX180" s="1165"/>
      <c r="FWY180" s="1165"/>
      <c r="FWZ180" s="1165"/>
      <c r="FXA180" s="1165"/>
      <c r="FXB180" s="1165"/>
      <c r="FXC180" s="1165"/>
      <c r="FXD180" s="1165"/>
      <c r="FXE180" s="1165"/>
      <c r="FXF180" s="1165"/>
      <c r="FXG180" s="1165"/>
      <c r="FXH180" s="1165"/>
      <c r="FXI180" s="1165"/>
      <c r="FXJ180" s="1165"/>
      <c r="FXK180" s="1165"/>
      <c r="FXL180" s="1165"/>
      <c r="FXM180" s="1165"/>
      <c r="FXN180" s="1165"/>
      <c r="FXO180" s="1165"/>
      <c r="FXP180" s="1165"/>
      <c r="FXQ180" s="1165"/>
      <c r="FXR180" s="1165"/>
      <c r="FXS180" s="1165"/>
      <c r="FXT180" s="1165"/>
      <c r="FXU180" s="1165"/>
      <c r="FXV180" s="1165"/>
      <c r="FXW180" s="1165"/>
      <c r="FXX180" s="1165"/>
      <c r="FXY180" s="1165"/>
      <c r="FXZ180" s="1165"/>
      <c r="FYA180" s="1165"/>
      <c r="FYB180" s="1165"/>
      <c r="FYC180" s="1165"/>
      <c r="FYD180" s="1165"/>
      <c r="FYE180" s="1165"/>
      <c r="FYF180" s="1165"/>
      <c r="FYG180" s="1165"/>
      <c r="FYH180" s="1165"/>
      <c r="FYI180" s="1165"/>
      <c r="FYJ180" s="1165"/>
      <c r="FYK180" s="1165"/>
      <c r="FYL180" s="1165"/>
      <c r="FYM180" s="1165"/>
      <c r="FYN180" s="1165"/>
      <c r="FYO180" s="1165"/>
      <c r="FYP180" s="1165"/>
      <c r="FYQ180" s="1165"/>
      <c r="FYR180" s="1165"/>
      <c r="FYS180" s="1165"/>
      <c r="FYT180" s="1165"/>
      <c r="FYU180" s="1165"/>
      <c r="FYV180" s="1165"/>
      <c r="FYW180" s="1165"/>
      <c r="FYX180" s="1165"/>
      <c r="FYY180" s="1165"/>
      <c r="FYZ180" s="1165"/>
      <c r="FZA180" s="1165"/>
      <c r="FZB180" s="1165"/>
      <c r="FZC180" s="1165"/>
      <c r="FZD180" s="1165"/>
      <c r="FZE180" s="1165"/>
      <c r="FZF180" s="1165"/>
      <c r="FZG180" s="1165"/>
      <c r="FZH180" s="1165"/>
      <c r="FZI180" s="1165"/>
      <c r="FZJ180" s="1165"/>
      <c r="FZK180" s="1165"/>
      <c r="FZL180" s="1165"/>
      <c r="FZM180" s="1165"/>
      <c r="FZN180" s="1165"/>
      <c r="FZO180" s="1165"/>
      <c r="FZP180" s="1165"/>
      <c r="FZQ180" s="1165"/>
      <c r="FZR180" s="1165"/>
      <c r="FZS180" s="1165"/>
      <c r="FZT180" s="1165"/>
      <c r="FZU180" s="1165"/>
      <c r="FZV180" s="1165"/>
      <c r="FZW180" s="1165"/>
      <c r="FZX180" s="1165"/>
      <c r="FZY180" s="1165"/>
      <c r="FZZ180" s="1165"/>
      <c r="GAA180" s="1165"/>
      <c r="GAB180" s="1165"/>
      <c r="GAC180" s="1165"/>
      <c r="GAD180" s="1165"/>
      <c r="GAE180" s="1165"/>
      <c r="GAF180" s="1165"/>
      <c r="GAG180" s="1165"/>
      <c r="GAH180" s="1165"/>
      <c r="GAI180" s="1165"/>
      <c r="GAJ180" s="1165"/>
      <c r="GAK180" s="1165"/>
      <c r="GAL180" s="1165"/>
      <c r="GAM180" s="1165"/>
      <c r="GAN180" s="1165"/>
      <c r="GAO180" s="1165"/>
      <c r="GAP180" s="1165"/>
      <c r="GAQ180" s="1165"/>
      <c r="GAR180" s="1165"/>
      <c r="GAS180" s="1165"/>
      <c r="GAT180" s="1165"/>
      <c r="GAU180" s="1165"/>
      <c r="GAV180" s="1165"/>
      <c r="GAW180" s="1165"/>
      <c r="GAX180" s="1165"/>
      <c r="GAY180" s="1165"/>
      <c r="GAZ180" s="1165"/>
      <c r="GBA180" s="1165"/>
      <c r="GBB180" s="1165"/>
      <c r="GBC180" s="1165"/>
      <c r="GBD180" s="1165"/>
      <c r="GBE180" s="1165"/>
      <c r="GBF180" s="1165"/>
      <c r="GBG180" s="1165"/>
      <c r="GBH180" s="1165"/>
      <c r="GBI180" s="1165"/>
      <c r="GBJ180" s="1165"/>
      <c r="GBK180" s="1165"/>
      <c r="GBL180" s="1165"/>
      <c r="GBM180" s="1165"/>
      <c r="GBN180" s="1165"/>
      <c r="GBO180" s="1165"/>
      <c r="GBP180" s="1165"/>
      <c r="GBQ180" s="1165"/>
      <c r="GBR180" s="1165"/>
      <c r="GBS180" s="1165"/>
      <c r="GBT180" s="1165"/>
      <c r="GBU180" s="1165"/>
      <c r="GBV180" s="1165"/>
      <c r="GBW180" s="1165"/>
      <c r="GBX180" s="1165"/>
      <c r="GBY180" s="1165"/>
      <c r="GBZ180" s="1165"/>
      <c r="GCA180" s="1165"/>
      <c r="GCB180" s="1165"/>
      <c r="GCC180" s="1165"/>
      <c r="GCD180" s="1165"/>
      <c r="GCE180" s="1165"/>
      <c r="GCF180" s="1165"/>
      <c r="GCG180" s="1165"/>
      <c r="GCH180" s="1165"/>
      <c r="GCI180" s="1165"/>
      <c r="GCJ180" s="1165"/>
      <c r="GCK180" s="1165"/>
      <c r="GCL180" s="1165"/>
      <c r="GCM180" s="1165"/>
      <c r="GCN180" s="1165"/>
      <c r="GCO180" s="1165"/>
      <c r="GCP180" s="1165"/>
      <c r="GCQ180" s="1165"/>
      <c r="GCR180" s="1165"/>
      <c r="GCS180" s="1165"/>
      <c r="GCT180" s="1165"/>
      <c r="GCU180" s="1165"/>
      <c r="GCV180" s="1165"/>
      <c r="GCW180" s="1165"/>
      <c r="GCX180" s="1165"/>
      <c r="GCY180" s="1165"/>
      <c r="GCZ180" s="1165"/>
      <c r="GDA180" s="1165"/>
      <c r="GDB180" s="1165"/>
      <c r="GDC180" s="1165"/>
      <c r="GDD180" s="1165"/>
      <c r="GDE180" s="1165"/>
      <c r="GDF180" s="1165"/>
      <c r="GDG180" s="1165"/>
      <c r="GDH180" s="1165"/>
      <c r="GDI180" s="1165"/>
      <c r="GDJ180" s="1165"/>
      <c r="GDK180" s="1165"/>
      <c r="GDL180" s="1165"/>
      <c r="GDM180" s="1165"/>
      <c r="GDN180" s="1165"/>
      <c r="GDO180" s="1165"/>
      <c r="GDP180" s="1165"/>
      <c r="GDQ180" s="1165"/>
      <c r="GDR180" s="1165"/>
      <c r="GDS180" s="1165"/>
      <c r="GDT180" s="1165"/>
      <c r="GDU180" s="1165"/>
      <c r="GDV180" s="1165"/>
      <c r="GDW180" s="1165"/>
      <c r="GDX180" s="1165"/>
      <c r="GDY180" s="1165"/>
      <c r="GDZ180" s="1165"/>
      <c r="GEA180" s="1165"/>
      <c r="GEB180" s="1165"/>
      <c r="GEC180" s="1165"/>
      <c r="GED180" s="1165"/>
      <c r="GEE180" s="1165"/>
      <c r="GEF180" s="1165"/>
      <c r="GEG180" s="1165"/>
      <c r="GEH180" s="1165"/>
      <c r="GEI180" s="1165"/>
      <c r="GEJ180" s="1165"/>
      <c r="GEK180" s="1165"/>
      <c r="GEL180" s="1165"/>
      <c r="GEM180" s="1165"/>
      <c r="GEN180" s="1165"/>
      <c r="GEO180" s="1165"/>
      <c r="GEP180" s="1165"/>
      <c r="GEQ180" s="1165"/>
      <c r="GER180" s="1165"/>
      <c r="GES180" s="1165"/>
      <c r="GET180" s="1165"/>
      <c r="GEU180" s="1165"/>
      <c r="GEV180" s="1165"/>
      <c r="GEW180" s="1165"/>
      <c r="GEX180" s="1165"/>
      <c r="GEY180" s="1165"/>
      <c r="GEZ180" s="1165"/>
      <c r="GFA180" s="1165"/>
      <c r="GFB180" s="1165"/>
      <c r="GFC180" s="1165"/>
      <c r="GFD180" s="1165"/>
      <c r="GFE180" s="1165"/>
      <c r="GFF180" s="1165"/>
      <c r="GFG180" s="1165"/>
      <c r="GFH180" s="1165"/>
      <c r="GFI180" s="1165"/>
      <c r="GFJ180" s="1165"/>
      <c r="GFK180" s="1165"/>
      <c r="GFL180" s="1165"/>
      <c r="GFM180" s="1165"/>
      <c r="GFN180" s="1165"/>
      <c r="GFO180" s="1165"/>
      <c r="GFP180" s="1165"/>
      <c r="GFQ180" s="1165"/>
      <c r="GFR180" s="1165"/>
      <c r="GFS180" s="1165"/>
      <c r="GFT180" s="1165"/>
      <c r="GFU180" s="1165"/>
      <c r="GFV180" s="1165"/>
      <c r="GFW180" s="1165"/>
      <c r="GFX180" s="1165"/>
      <c r="GFY180" s="1165"/>
      <c r="GFZ180" s="1165"/>
      <c r="GGA180" s="1165"/>
      <c r="GGB180" s="1165"/>
      <c r="GGC180" s="1165"/>
      <c r="GGD180" s="1165"/>
      <c r="GGE180" s="1165"/>
      <c r="GGF180" s="1165"/>
      <c r="GGG180" s="1165"/>
      <c r="GGH180" s="1165"/>
      <c r="GGI180" s="1165"/>
      <c r="GGJ180" s="1165"/>
      <c r="GGK180" s="1165"/>
      <c r="GGL180" s="1165"/>
      <c r="GGM180" s="1165"/>
      <c r="GGN180" s="1165"/>
      <c r="GGO180" s="1165"/>
      <c r="GGP180" s="1165"/>
      <c r="GGQ180" s="1165"/>
      <c r="GGR180" s="1165"/>
      <c r="GGS180" s="1165"/>
      <c r="GGT180" s="1165"/>
      <c r="GGU180" s="1165"/>
      <c r="GGV180" s="1165"/>
      <c r="GGW180" s="1165"/>
      <c r="GGX180" s="1165"/>
      <c r="GGY180" s="1165"/>
      <c r="GGZ180" s="1165"/>
      <c r="GHA180" s="1165"/>
      <c r="GHB180" s="1165"/>
      <c r="GHC180" s="1165"/>
      <c r="GHD180" s="1165"/>
      <c r="GHE180" s="1165"/>
      <c r="GHF180" s="1165"/>
      <c r="GHG180" s="1165"/>
      <c r="GHH180" s="1165"/>
      <c r="GHI180" s="1165"/>
      <c r="GHJ180" s="1165"/>
      <c r="GHK180" s="1165"/>
      <c r="GHL180" s="1165"/>
      <c r="GHM180" s="1165"/>
      <c r="GHN180" s="1165"/>
      <c r="GHO180" s="1165"/>
      <c r="GHP180" s="1165"/>
      <c r="GHQ180" s="1165"/>
      <c r="GHR180" s="1165"/>
      <c r="GHS180" s="1165"/>
      <c r="GHT180" s="1165"/>
      <c r="GHU180" s="1165"/>
      <c r="GHV180" s="1165"/>
      <c r="GHW180" s="1165"/>
      <c r="GHX180" s="1165"/>
      <c r="GHY180" s="1165"/>
      <c r="GHZ180" s="1165"/>
      <c r="GIA180" s="1165"/>
      <c r="GIB180" s="1165"/>
      <c r="GIC180" s="1165"/>
      <c r="GID180" s="1165"/>
      <c r="GIE180" s="1165"/>
      <c r="GIF180" s="1165"/>
      <c r="GIG180" s="1165"/>
      <c r="GIH180" s="1165"/>
      <c r="GII180" s="1165"/>
      <c r="GIJ180" s="1165"/>
      <c r="GIK180" s="1165"/>
      <c r="GIL180" s="1165"/>
      <c r="GIM180" s="1165"/>
      <c r="GIN180" s="1165"/>
      <c r="GIO180" s="1165"/>
      <c r="GIP180" s="1165"/>
      <c r="GIQ180" s="1165"/>
      <c r="GIR180" s="1165"/>
      <c r="GIS180" s="1165"/>
      <c r="GIT180" s="1165"/>
      <c r="GIU180" s="1165"/>
      <c r="GIV180" s="1165"/>
      <c r="GIW180" s="1165"/>
      <c r="GIX180" s="1165"/>
      <c r="GIY180" s="1165"/>
      <c r="GIZ180" s="1165"/>
      <c r="GJA180" s="1165"/>
      <c r="GJB180" s="1165"/>
      <c r="GJC180" s="1165"/>
      <c r="GJD180" s="1165"/>
      <c r="GJE180" s="1165"/>
      <c r="GJF180" s="1165"/>
      <c r="GJG180" s="1165"/>
      <c r="GJH180" s="1165"/>
      <c r="GJI180" s="1165"/>
      <c r="GJJ180" s="1165"/>
      <c r="GJK180" s="1165"/>
      <c r="GJL180" s="1165"/>
      <c r="GJM180" s="1165"/>
      <c r="GJN180" s="1165"/>
      <c r="GJO180" s="1165"/>
      <c r="GJP180" s="1165"/>
      <c r="GJQ180" s="1165"/>
      <c r="GJR180" s="1165"/>
      <c r="GJS180" s="1165"/>
      <c r="GJT180" s="1165"/>
      <c r="GJU180" s="1165"/>
      <c r="GJV180" s="1165"/>
      <c r="GJW180" s="1165"/>
      <c r="GJX180" s="1165"/>
      <c r="GJY180" s="1165"/>
      <c r="GJZ180" s="1165"/>
      <c r="GKA180" s="1165"/>
      <c r="GKB180" s="1165"/>
      <c r="GKC180" s="1165"/>
      <c r="GKD180" s="1165"/>
      <c r="GKE180" s="1165"/>
      <c r="GKF180" s="1165"/>
      <c r="GKG180" s="1165"/>
      <c r="GKH180" s="1165"/>
      <c r="GKI180" s="1165"/>
      <c r="GKJ180" s="1165"/>
      <c r="GKK180" s="1165"/>
      <c r="GKL180" s="1165"/>
      <c r="GKM180" s="1165"/>
      <c r="GKN180" s="1165"/>
      <c r="GKO180" s="1165"/>
      <c r="GKP180" s="1165"/>
      <c r="GKQ180" s="1165"/>
      <c r="GKR180" s="1165"/>
      <c r="GKS180" s="1165"/>
      <c r="GKT180" s="1165"/>
      <c r="GKU180" s="1165"/>
      <c r="GKV180" s="1165"/>
      <c r="GKW180" s="1165"/>
      <c r="GKX180" s="1165"/>
      <c r="GKY180" s="1165"/>
      <c r="GKZ180" s="1165"/>
      <c r="GLA180" s="1165"/>
      <c r="GLB180" s="1165"/>
      <c r="GLC180" s="1165"/>
      <c r="GLD180" s="1165"/>
      <c r="GLE180" s="1165"/>
      <c r="GLF180" s="1165"/>
      <c r="GLG180" s="1165"/>
      <c r="GLH180" s="1165"/>
      <c r="GLI180" s="1165"/>
      <c r="GLJ180" s="1165"/>
      <c r="GLK180" s="1165"/>
      <c r="GLL180" s="1165"/>
      <c r="GLM180" s="1165"/>
      <c r="GLN180" s="1165"/>
      <c r="GLO180" s="1165"/>
      <c r="GLP180" s="1165"/>
      <c r="GLQ180" s="1165"/>
      <c r="GLR180" s="1165"/>
      <c r="GLS180" s="1165"/>
      <c r="GLT180" s="1165"/>
      <c r="GLU180" s="1165"/>
      <c r="GLV180" s="1165"/>
      <c r="GLW180" s="1165"/>
      <c r="GLX180" s="1165"/>
      <c r="GLY180" s="1165"/>
      <c r="GLZ180" s="1165"/>
      <c r="GMA180" s="1165"/>
      <c r="GMB180" s="1165"/>
      <c r="GMC180" s="1165"/>
      <c r="GMD180" s="1165"/>
      <c r="GME180" s="1165"/>
      <c r="GMF180" s="1165"/>
      <c r="GMG180" s="1165"/>
      <c r="GMH180" s="1165"/>
      <c r="GMI180" s="1165"/>
      <c r="GMJ180" s="1165"/>
      <c r="GMK180" s="1165"/>
      <c r="GML180" s="1165"/>
      <c r="GMM180" s="1165"/>
      <c r="GMN180" s="1165"/>
      <c r="GMO180" s="1165"/>
      <c r="GMP180" s="1165"/>
      <c r="GMQ180" s="1165"/>
      <c r="GMR180" s="1165"/>
      <c r="GMS180" s="1165"/>
      <c r="GMT180" s="1165"/>
      <c r="GMU180" s="1165"/>
      <c r="GMV180" s="1165"/>
      <c r="GMW180" s="1165"/>
      <c r="GMX180" s="1165"/>
      <c r="GMY180" s="1165"/>
      <c r="GMZ180" s="1165"/>
      <c r="GNA180" s="1165"/>
      <c r="GNB180" s="1165"/>
      <c r="GNC180" s="1165"/>
      <c r="GND180" s="1165"/>
      <c r="GNE180" s="1165"/>
      <c r="GNF180" s="1165"/>
      <c r="GNG180" s="1165"/>
      <c r="GNH180" s="1165"/>
      <c r="GNI180" s="1165"/>
      <c r="GNJ180" s="1165"/>
      <c r="GNK180" s="1165"/>
      <c r="GNL180" s="1165"/>
      <c r="GNM180" s="1165"/>
      <c r="GNN180" s="1165"/>
      <c r="GNO180" s="1165"/>
      <c r="GNP180" s="1165"/>
      <c r="GNQ180" s="1165"/>
      <c r="GNR180" s="1165"/>
      <c r="GNS180" s="1165"/>
      <c r="GNT180" s="1165"/>
      <c r="GNU180" s="1165"/>
      <c r="GNV180" s="1165"/>
      <c r="GNW180" s="1165"/>
      <c r="GNX180" s="1165"/>
      <c r="GNY180" s="1165"/>
      <c r="GNZ180" s="1165"/>
      <c r="GOA180" s="1165"/>
      <c r="GOB180" s="1165"/>
      <c r="GOC180" s="1165"/>
      <c r="GOD180" s="1165"/>
      <c r="GOE180" s="1165"/>
      <c r="GOF180" s="1165"/>
      <c r="GOG180" s="1165"/>
      <c r="GOH180" s="1165"/>
      <c r="GOI180" s="1165"/>
      <c r="GOJ180" s="1165"/>
      <c r="GOK180" s="1165"/>
      <c r="GOL180" s="1165"/>
      <c r="GOM180" s="1165"/>
      <c r="GON180" s="1165"/>
      <c r="GOO180" s="1165"/>
      <c r="GOP180" s="1165"/>
      <c r="GOQ180" s="1165"/>
      <c r="GOR180" s="1165"/>
      <c r="GOS180" s="1165"/>
      <c r="GOT180" s="1165"/>
      <c r="GOU180" s="1165"/>
      <c r="GOV180" s="1165"/>
      <c r="GOW180" s="1165"/>
      <c r="GOX180" s="1165"/>
      <c r="GOY180" s="1165"/>
      <c r="GOZ180" s="1165"/>
      <c r="GPA180" s="1165"/>
      <c r="GPB180" s="1165"/>
      <c r="GPC180" s="1165"/>
      <c r="GPD180" s="1165"/>
      <c r="GPE180" s="1165"/>
      <c r="GPF180" s="1165"/>
      <c r="GPG180" s="1165"/>
      <c r="GPH180" s="1165"/>
      <c r="GPI180" s="1165"/>
      <c r="GPJ180" s="1165"/>
      <c r="GPK180" s="1165"/>
      <c r="GPL180" s="1165"/>
      <c r="GPM180" s="1165"/>
      <c r="GPN180" s="1165"/>
      <c r="GPO180" s="1165"/>
      <c r="GPP180" s="1165"/>
      <c r="GPQ180" s="1165"/>
      <c r="GPR180" s="1165"/>
      <c r="GPS180" s="1165"/>
      <c r="GPT180" s="1165"/>
      <c r="GPU180" s="1165"/>
      <c r="GPV180" s="1165"/>
      <c r="GPW180" s="1165"/>
      <c r="GPX180" s="1165"/>
      <c r="GPY180" s="1165"/>
      <c r="GPZ180" s="1165"/>
      <c r="GQA180" s="1165"/>
      <c r="GQB180" s="1165"/>
      <c r="GQC180" s="1165"/>
      <c r="GQD180" s="1165"/>
      <c r="GQE180" s="1165"/>
      <c r="GQF180" s="1165"/>
      <c r="GQG180" s="1165"/>
      <c r="GQH180" s="1165"/>
      <c r="GQI180" s="1165"/>
      <c r="GQJ180" s="1165"/>
      <c r="GQK180" s="1165"/>
      <c r="GQL180" s="1165"/>
      <c r="GQM180" s="1165"/>
      <c r="GQN180" s="1165"/>
      <c r="GQO180" s="1165"/>
      <c r="GQP180" s="1165"/>
      <c r="GQQ180" s="1165"/>
      <c r="GQR180" s="1165"/>
      <c r="GQS180" s="1165"/>
      <c r="GQT180" s="1165"/>
      <c r="GQU180" s="1165"/>
      <c r="GQV180" s="1165"/>
      <c r="GQW180" s="1165"/>
      <c r="GQX180" s="1165"/>
      <c r="GQY180" s="1165"/>
      <c r="GQZ180" s="1165"/>
      <c r="GRA180" s="1165"/>
      <c r="GRB180" s="1165"/>
      <c r="GRC180" s="1165"/>
      <c r="GRD180" s="1165"/>
      <c r="GRE180" s="1165"/>
      <c r="GRF180" s="1165"/>
      <c r="GRG180" s="1165"/>
      <c r="GRH180" s="1165"/>
      <c r="GRI180" s="1165"/>
      <c r="GRJ180" s="1165"/>
      <c r="GRK180" s="1165"/>
      <c r="GRL180" s="1165"/>
      <c r="GRM180" s="1165"/>
      <c r="GRN180" s="1165"/>
      <c r="GRO180" s="1165"/>
      <c r="GRP180" s="1165"/>
      <c r="GRQ180" s="1165"/>
      <c r="GRR180" s="1165"/>
      <c r="GRS180" s="1165"/>
      <c r="GRT180" s="1165"/>
      <c r="GRU180" s="1165"/>
      <c r="GRV180" s="1165"/>
      <c r="GRW180" s="1165"/>
      <c r="GRX180" s="1165"/>
      <c r="GRY180" s="1165"/>
      <c r="GRZ180" s="1165"/>
      <c r="GSA180" s="1165"/>
      <c r="GSB180" s="1165"/>
      <c r="GSC180" s="1165"/>
      <c r="GSD180" s="1165"/>
      <c r="GSE180" s="1165"/>
      <c r="GSF180" s="1165"/>
      <c r="GSG180" s="1165"/>
      <c r="GSH180" s="1165"/>
      <c r="GSI180" s="1165"/>
      <c r="GSJ180" s="1165"/>
      <c r="GSK180" s="1165"/>
      <c r="GSL180" s="1165"/>
      <c r="GSM180" s="1165"/>
      <c r="GSN180" s="1165"/>
      <c r="GSO180" s="1165"/>
      <c r="GSP180" s="1165"/>
      <c r="GSQ180" s="1165"/>
      <c r="GSR180" s="1165"/>
      <c r="GSS180" s="1165"/>
      <c r="GST180" s="1165"/>
      <c r="GSU180" s="1165"/>
      <c r="GSV180" s="1165"/>
      <c r="GSW180" s="1165"/>
      <c r="GSX180" s="1165"/>
      <c r="GSY180" s="1165"/>
      <c r="GSZ180" s="1165"/>
      <c r="GTA180" s="1165"/>
      <c r="GTB180" s="1165"/>
      <c r="GTC180" s="1165"/>
      <c r="GTD180" s="1165"/>
      <c r="GTE180" s="1165"/>
      <c r="GTF180" s="1165"/>
      <c r="GTG180" s="1165"/>
      <c r="GTH180" s="1165"/>
      <c r="GTI180" s="1165"/>
      <c r="GTJ180" s="1165"/>
      <c r="GTK180" s="1165"/>
      <c r="GTL180" s="1165"/>
      <c r="GTM180" s="1165"/>
      <c r="GTN180" s="1165"/>
      <c r="GTO180" s="1165"/>
      <c r="GTP180" s="1165"/>
      <c r="GTQ180" s="1165"/>
      <c r="GTR180" s="1165"/>
      <c r="GTS180" s="1165"/>
      <c r="GTT180" s="1165"/>
      <c r="GTU180" s="1165"/>
      <c r="GTV180" s="1165"/>
      <c r="GTW180" s="1165"/>
      <c r="GTX180" s="1165"/>
      <c r="GTY180" s="1165"/>
      <c r="GTZ180" s="1165"/>
      <c r="GUA180" s="1165"/>
      <c r="GUB180" s="1165"/>
      <c r="GUC180" s="1165"/>
      <c r="GUD180" s="1165"/>
      <c r="GUE180" s="1165"/>
      <c r="GUF180" s="1165"/>
      <c r="GUG180" s="1165"/>
      <c r="GUH180" s="1165"/>
      <c r="GUI180" s="1165"/>
      <c r="GUJ180" s="1165"/>
      <c r="GUK180" s="1165"/>
      <c r="GUL180" s="1165"/>
      <c r="GUM180" s="1165"/>
      <c r="GUN180" s="1165"/>
      <c r="GUO180" s="1165"/>
      <c r="GUP180" s="1165"/>
      <c r="GUQ180" s="1165"/>
      <c r="GUR180" s="1165"/>
      <c r="GUS180" s="1165"/>
      <c r="GUT180" s="1165"/>
      <c r="GUU180" s="1165"/>
      <c r="GUV180" s="1165"/>
      <c r="GUW180" s="1165"/>
      <c r="GUX180" s="1165"/>
      <c r="GUY180" s="1165"/>
      <c r="GUZ180" s="1165"/>
      <c r="GVA180" s="1165"/>
      <c r="GVB180" s="1165"/>
      <c r="GVC180" s="1165"/>
      <c r="GVD180" s="1165"/>
      <c r="GVE180" s="1165"/>
      <c r="GVF180" s="1165"/>
      <c r="GVG180" s="1165"/>
      <c r="GVH180" s="1165"/>
      <c r="GVI180" s="1165"/>
      <c r="GVJ180" s="1165"/>
      <c r="GVK180" s="1165"/>
      <c r="GVL180" s="1165"/>
      <c r="GVM180" s="1165"/>
      <c r="GVN180" s="1165"/>
      <c r="GVO180" s="1165"/>
      <c r="GVP180" s="1165"/>
      <c r="GVQ180" s="1165"/>
      <c r="GVR180" s="1165"/>
      <c r="GVS180" s="1165"/>
      <c r="GVT180" s="1165"/>
      <c r="GVU180" s="1165"/>
      <c r="GVV180" s="1165"/>
      <c r="GVW180" s="1165"/>
      <c r="GVX180" s="1165"/>
      <c r="GVY180" s="1165"/>
      <c r="GVZ180" s="1165"/>
      <c r="GWA180" s="1165"/>
      <c r="GWB180" s="1165"/>
      <c r="GWC180" s="1165"/>
      <c r="GWD180" s="1165"/>
      <c r="GWE180" s="1165"/>
      <c r="GWF180" s="1165"/>
      <c r="GWG180" s="1165"/>
      <c r="GWH180" s="1165"/>
      <c r="GWI180" s="1165"/>
      <c r="GWJ180" s="1165"/>
      <c r="GWK180" s="1165"/>
      <c r="GWL180" s="1165"/>
      <c r="GWM180" s="1165"/>
      <c r="GWN180" s="1165"/>
      <c r="GWO180" s="1165"/>
      <c r="GWP180" s="1165"/>
      <c r="GWQ180" s="1165"/>
      <c r="GWR180" s="1165"/>
      <c r="GWS180" s="1165"/>
      <c r="GWT180" s="1165"/>
      <c r="GWU180" s="1165"/>
      <c r="GWV180" s="1165"/>
      <c r="GWW180" s="1165"/>
      <c r="GWX180" s="1165"/>
      <c r="GWY180" s="1165"/>
      <c r="GWZ180" s="1165"/>
      <c r="GXA180" s="1165"/>
      <c r="GXB180" s="1165"/>
      <c r="GXC180" s="1165"/>
      <c r="GXD180" s="1165"/>
      <c r="GXE180" s="1165"/>
      <c r="GXF180" s="1165"/>
      <c r="GXG180" s="1165"/>
      <c r="GXH180" s="1165"/>
      <c r="GXI180" s="1165"/>
      <c r="GXJ180" s="1165"/>
      <c r="GXK180" s="1165"/>
      <c r="GXL180" s="1165"/>
      <c r="GXM180" s="1165"/>
      <c r="GXN180" s="1165"/>
      <c r="GXO180" s="1165"/>
      <c r="GXP180" s="1165"/>
      <c r="GXQ180" s="1165"/>
      <c r="GXR180" s="1165"/>
      <c r="GXS180" s="1165"/>
      <c r="GXT180" s="1165"/>
      <c r="GXU180" s="1165"/>
      <c r="GXV180" s="1165"/>
      <c r="GXW180" s="1165"/>
      <c r="GXX180" s="1165"/>
      <c r="GXY180" s="1165"/>
      <c r="GXZ180" s="1165"/>
      <c r="GYA180" s="1165"/>
      <c r="GYB180" s="1165"/>
      <c r="GYC180" s="1165"/>
      <c r="GYD180" s="1165"/>
      <c r="GYE180" s="1165"/>
      <c r="GYF180" s="1165"/>
      <c r="GYG180" s="1165"/>
      <c r="GYH180" s="1165"/>
      <c r="GYI180" s="1165"/>
      <c r="GYJ180" s="1165"/>
      <c r="GYK180" s="1165"/>
      <c r="GYL180" s="1165"/>
      <c r="GYM180" s="1165"/>
      <c r="GYN180" s="1165"/>
      <c r="GYO180" s="1165"/>
      <c r="GYP180" s="1165"/>
      <c r="GYQ180" s="1165"/>
      <c r="GYR180" s="1165"/>
      <c r="GYS180" s="1165"/>
      <c r="GYT180" s="1165"/>
      <c r="GYU180" s="1165"/>
      <c r="GYV180" s="1165"/>
      <c r="GYW180" s="1165"/>
      <c r="GYX180" s="1165"/>
      <c r="GYY180" s="1165"/>
      <c r="GYZ180" s="1165"/>
      <c r="GZA180" s="1165"/>
      <c r="GZB180" s="1165"/>
      <c r="GZC180" s="1165"/>
      <c r="GZD180" s="1165"/>
      <c r="GZE180" s="1165"/>
      <c r="GZF180" s="1165"/>
      <c r="GZG180" s="1165"/>
      <c r="GZH180" s="1165"/>
      <c r="GZI180" s="1165"/>
      <c r="GZJ180" s="1165"/>
      <c r="GZK180" s="1165"/>
      <c r="GZL180" s="1165"/>
      <c r="GZM180" s="1165"/>
      <c r="GZN180" s="1165"/>
      <c r="GZO180" s="1165"/>
      <c r="GZP180" s="1165"/>
      <c r="GZQ180" s="1165"/>
      <c r="GZR180" s="1165"/>
      <c r="GZS180" s="1165"/>
      <c r="GZT180" s="1165"/>
      <c r="GZU180" s="1165"/>
      <c r="GZV180" s="1165"/>
      <c r="GZW180" s="1165"/>
      <c r="GZX180" s="1165"/>
      <c r="GZY180" s="1165"/>
      <c r="GZZ180" s="1165"/>
      <c r="HAA180" s="1165"/>
      <c r="HAB180" s="1165"/>
      <c r="HAC180" s="1165"/>
      <c r="HAD180" s="1165"/>
      <c r="HAE180" s="1165"/>
      <c r="HAF180" s="1165"/>
      <c r="HAG180" s="1165"/>
      <c r="HAH180" s="1165"/>
      <c r="HAI180" s="1165"/>
      <c r="HAJ180" s="1165"/>
      <c r="HAK180" s="1165"/>
      <c r="HAL180" s="1165"/>
      <c r="HAM180" s="1165"/>
      <c r="HAN180" s="1165"/>
      <c r="HAO180" s="1165"/>
      <c r="HAP180" s="1165"/>
      <c r="HAQ180" s="1165"/>
      <c r="HAR180" s="1165"/>
      <c r="HAS180" s="1165"/>
      <c r="HAT180" s="1165"/>
      <c r="HAU180" s="1165"/>
      <c r="HAV180" s="1165"/>
      <c r="HAW180" s="1165"/>
      <c r="HAX180" s="1165"/>
      <c r="HAY180" s="1165"/>
      <c r="HAZ180" s="1165"/>
      <c r="HBA180" s="1165"/>
      <c r="HBB180" s="1165"/>
      <c r="HBC180" s="1165"/>
      <c r="HBD180" s="1165"/>
      <c r="HBE180" s="1165"/>
      <c r="HBF180" s="1165"/>
      <c r="HBG180" s="1165"/>
      <c r="HBH180" s="1165"/>
      <c r="HBI180" s="1165"/>
      <c r="HBJ180" s="1165"/>
      <c r="HBK180" s="1165"/>
      <c r="HBL180" s="1165"/>
      <c r="HBM180" s="1165"/>
      <c r="HBN180" s="1165"/>
      <c r="HBO180" s="1165"/>
      <c r="HBP180" s="1165"/>
      <c r="HBQ180" s="1165"/>
      <c r="HBR180" s="1165"/>
      <c r="HBS180" s="1165"/>
      <c r="HBT180" s="1165"/>
      <c r="HBU180" s="1165"/>
      <c r="HBV180" s="1165"/>
      <c r="HBW180" s="1165"/>
      <c r="HBX180" s="1165"/>
      <c r="HBY180" s="1165"/>
      <c r="HBZ180" s="1165"/>
      <c r="HCA180" s="1165"/>
      <c r="HCB180" s="1165"/>
      <c r="HCC180" s="1165"/>
      <c r="HCD180" s="1165"/>
      <c r="HCE180" s="1165"/>
      <c r="HCF180" s="1165"/>
      <c r="HCG180" s="1165"/>
      <c r="HCH180" s="1165"/>
      <c r="HCI180" s="1165"/>
      <c r="HCJ180" s="1165"/>
      <c r="HCK180" s="1165"/>
      <c r="HCL180" s="1165"/>
      <c r="HCM180" s="1165"/>
      <c r="HCN180" s="1165"/>
      <c r="HCO180" s="1165"/>
      <c r="HCP180" s="1165"/>
      <c r="HCQ180" s="1165"/>
      <c r="HCR180" s="1165"/>
      <c r="HCS180" s="1165"/>
      <c r="HCT180" s="1165"/>
      <c r="HCU180" s="1165"/>
      <c r="HCV180" s="1165"/>
      <c r="HCW180" s="1165"/>
      <c r="HCX180" s="1165"/>
      <c r="HCY180" s="1165"/>
      <c r="HCZ180" s="1165"/>
      <c r="HDA180" s="1165"/>
      <c r="HDB180" s="1165"/>
      <c r="HDC180" s="1165"/>
      <c r="HDD180" s="1165"/>
      <c r="HDE180" s="1165"/>
      <c r="HDF180" s="1165"/>
      <c r="HDG180" s="1165"/>
      <c r="HDH180" s="1165"/>
      <c r="HDI180" s="1165"/>
      <c r="HDJ180" s="1165"/>
      <c r="HDK180" s="1165"/>
      <c r="HDL180" s="1165"/>
      <c r="HDM180" s="1165"/>
      <c r="HDN180" s="1165"/>
      <c r="HDO180" s="1165"/>
      <c r="HDP180" s="1165"/>
      <c r="HDQ180" s="1165"/>
      <c r="HDR180" s="1165"/>
      <c r="HDS180" s="1165"/>
      <c r="HDT180" s="1165"/>
      <c r="HDU180" s="1165"/>
      <c r="HDV180" s="1165"/>
      <c r="HDW180" s="1165"/>
      <c r="HDX180" s="1165"/>
      <c r="HDY180" s="1165"/>
      <c r="HDZ180" s="1165"/>
      <c r="HEA180" s="1165"/>
      <c r="HEB180" s="1165"/>
      <c r="HEC180" s="1165"/>
      <c r="HED180" s="1165"/>
      <c r="HEE180" s="1165"/>
      <c r="HEF180" s="1165"/>
      <c r="HEG180" s="1165"/>
      <c r="HEH180" s="1165"/>
      <c r="HEI180" s="1165"/>
      <c r="HEJ180" s="1165"/>
      <c r="HEK180" s="1165"/>
      <c r="HEL180" s="1165"/>
      <c r="HEM180" s="1165"/>
      <c r="HEN180" s="1165"/>
      <c r="HEO180" s="1165"/>
      <c r="HEP180" s="1165"/>
      <c r="HEQ180" s="1165"/>
      <c r="HER180" s="1165"/>
      <c r="HES180" s="1165"/>
      <c r="HET180" s="1165"/>
      <c r="HEU180" s="1165"/>
      <c r="HEV180" s="1165"/>
      <c r="HEW180" s="1165"/>
      <c r="HEX180" s="1165"/>
      <c r="HEY180" s="1165"/>
      <c r="HEZ180" s="1165"/>
      <c r="HFA180" s="1165"/>
      <c r="HFB180" s="1165"/>
      <c r="HFC180" s="1165"/>
      <c r="HFD180" s="1165"/>
      <c r="HFE180" s="1165"/>
      <c r="HFF180" s="1165"/>
      <c r="HFG180" s="1165"/>
      <c r="HFH180" s="1165"/>
      <c r="HFI180" s="1165"/>
      <c r="HFJ180" s="1165"/>
      <c r="HFK180" s="1165"/>
      <c r="HFL180" s="1165"/>
      <c r="HFM180" s="1165"/>
      <c r="HFN180" s="1165"/>
      <c r="HFO180" s="1165"/>
      <c r="HFP180" s="1165"/>
      <c r="HFQ180" s="1165"/>
      <c r="HFR180" s="1165"/>
      <c r="HFS180" s="1165"/>
      <c r="HFT180" s="1165"/>
      <c r="HFU180" s="1165"/>
      <c r="HFV180" s="1165"/>
      <c r="HFW180" s="1165"/>
      <c r="HFX180" s="1165"/>
      <c r="HFY180" s="1165"/>
      <c r="HFZ180" s="1165"/>
      <c r="HGA180" s="1165"/>
      <c r="HGB180" s="1165"/>
      <c r="HGC180" s="1165"/>
      <c r="HGD180" s="1165"/>
      <c r="HGE180" s="1165"/>
      <c r="HGF180" s="1165"/>
      <c r="HGG180" s="1165"/>
      <c r="HGH180" s="1165"/>
      <c r="HGI180" s="1165"/>
      <c r="HGJ180" s="1165"/>
      <c r="HGK180" s="1165"/>
      <c r="HGL180" s="1165"/>
      <c r="HGM180" s="1165"/>
      <c r="HGN180" s="1165"/>
      <c r="HGO180" s="1165"/>
      <c r="HGP180" s="1165"/>
      <c r="HGQ180" s="1165"/>
      <c r="HGR180" s="1165"/>
      <c r="HGS180" s="1165"/>
      <c r="HGT180" s="1165"/>
      <c r="HGU180" s="1165"/>
      <c r="HGV180" s="1165"/>
      <c r="HGW180" s="1165"/>
      <c r="HGX180" s="1165"/>
      <c r="HGY180" s="1165"/>
      <c r="HGZ180" s="1165"/>
      <c r="HHA180" s="1165"/>
      <c r="HHB180" s="1165"/>
      <c r="HHC180" s="1165"/>
      <c r="HHD180" s="1165"/>
      <c r="HHE180" s="1165"/>
      <c r="HHF180" s="1165"/>
      <c r="HHG180" s="1165"/>
      <c r="HHH180" s="1165"/>
      <c r="HHI180" s="1165"/>
      <c r="HHJ180" s="1165"/>
      <c r="HHK180" s="1165"/>
      <c r="HHL180" s="1165"/>
      <c r="HHM180" s="1165"/>
      <c r="HHN180" s="1165"/>
      <c r="HHO180" s="1165"/>
      <c r="HHP180" s="1165"/>
      <c r="HHQ180" s="1165"/>
      <c r="HHR180" s="1165"/>
      <c r="HHS180" s="1165"/>
      <c r="HHT180" s="1165"/>
      <c r="HHU180" s="1165"/>
      <c r="HHV180" s="1165"/>
      <c r="HHW180" s="1165"/>
      <c r="HHX180" s="1165"/>
      <c r="HHY180" s="1165"/>
      <c r="HHZ180" s="1165"/>
      <c r="HIA180" s="1165"/>
      <c r="HIB180" s="1165"/>
      <c r="HIC180" s="1165"/>
      <c r="HID180" s="1165"/>
      <c r="HIE180" s="1165"/>
      <c r="HIF180" s="1165"/>
      <c r="HIG180" s="1165"/>
      <c r="HIH180" s="1165"/>
      <c r="HII180" s="1165"/>
      <c r="HIJ180" s="1165"/>
      <c r="HIK180" s="1165"/>
      <c r="HIL180" s="1165"/>
      <c r="HIM180" s="1165"/>
      <c r="HIN180" s="1165"/>
      <c r="HIO180" s="1165"/>
      <c r="HIP180" s="1165"/>
      <c r="HIQ180" s="1165"/>
      <c r="HIR180" s="1165"/>
      <c r="HIS180" s="1165"/>
      <c r="HIT180" s="1165"/>
      <c r="HIU180" s="1165"/>
      <c r="HIV180" s="1165"/>
      <c r="HIW180" s="1165"/>
      <c r="HIX180" s="1165"/>
      <c r="HIY180" s="1165"/>
      <c r="HIZ180" s="1165"/>
      <c r="HJA180" s="1165"/>
      <c r="HJB180" s="1165"/>
      <c r="HJC180" s="1165"/>
      <c r="HJD180" s="1165"/>
      <c r="HJE180" s="1165"/>
      <c r="HJF180" s="1165"/>
      <c r="HJG180" s="1165"/>
      <c r="HJH180" s="1165"/>
      <c r="HJI180" s="1165"/>
      <c r="HJJ180" s="1165"/>
      <c r="HJK180" s="1165"/>
      <c r="HJL180" s="1165"/>
      <c r="HJM180" s="1165"/>
      <c r="HJN180" s="1165"/>
      <c r="HJO180" s="1165"/>
      <c r="HJP180" s="1165"/>
      <c r="HJQ180" s="1165"/>
      <c r="HJR180" s="1165"/>
      <c r="HJS180" s="1165"/>
      <c r="HJT180" s="1165"/>
      <c r="HJU180" s="1165"/>
      <c r="HJV180" s="1165"/>
      <c r="HJW180" s="1165"/>
      <c r="HJX180" s="1165"/>
      <c r="HJY180" s="1165"/>
      <c r="HJZ180" s="1165"/>
      <c r="HKA180" s="1165"/>
      <c r="HKB180" s="1165"/>
      <c r="HKC180" s="1165"/>
      <c r="HKD180" s="1165"/>
      <c r="HKE180" s="1165"/>
      <c r="HKF180" s="1165"/>
      <c r="HKG180" s="1165"/>
      <c r="HKH180" s="1165"/>
      <c r="HKI180" s="1165"/>
      <c r="HKJ180" s="1165"/>
      <c r="HKK180" s="1165"/>
      <c r="HKL180" s="1165"/>
      <c r="HKM180" s="1165"/>
      <c r="HKN180" s="1165"/>
      <c r="HKO180" s="1165"/>
      <c r="HKP180" s="1165"/>
      <c r="HKQ180" s="1165"/>
      <c r="HKR180" s="1165"/>
      <c r="HKS180" s="1165"/>
      <c r="HKT180" s="1165"/>
      <c r="HKU180" s="1165"/>
      <c r="HKV180" s="1165"/>
      <c r="HKW180" s="1165"/>
      <c r="HKX180" s="1165"/>
      <c r="HKY180" s="1165"/>
      <c r="HKZ180" s="1165"/>
      <c r="HLA180" s="1165"/>
      <c r="HLB180" s="1165"/>
      <c r="HLC180" s="1165"/>
      <c r="HLD180" s="1165"/>
      <c r="HLE180" s="1165"/>
      <c r="HLF180" s="1165"/>
      <c r="HLG180" s="1165"/>
      <c r="HLH180" s="1165"/>
      <c r="HLI180" s="1165"/>
      <c r="HLJ180" s="1165"/>
      <c r="HLK180" s="1165"/>
      <c r="HLL180" s="1165"/>
      <c r="HLM180" s="1165"/>
      <c r="HLN180" s="1165"/>
      <c r="HLO180" s="1165"/>
      <c r="HLP180" s="1165"/>
      <c r="HLQ180" s="1165"/>
      <c r="HLR180" s="1165"/>
      <c r="HLS180" s="1165"/>
      <c r="HLT180" s="1165"/>
      <c r="HLU180" s="1165"/>
      <c r="HLV180" s="1165"/>
      <c r="HLW180" s="1165"/>
      <c r="HLX180" s="1165"/>
      <c r="HLY180" s="1165"/>
      <c r="HLZ180" s="1165"/>
      <c r="HMA180" s="1165"/>
      <c r="HMB180" s="1165"/>
      <c r="HMC180" s="1165"/>
      <c r="HMD180" s="1165"/>
      <c r="HME180" s="1165"/>
      <c r="HMF180" s="1165"/>
      <c r="HMG180" s="1165"/>
      <c r="HMH180" s="1165"/>
      <c r="HMI180" s="1165"/>
      <c r="HMJ180" s="1165"/>
      <c r="HMK180" s="1165"/>
      <c r="HML180" s="1165"/>
      <c r="HMM180" s="1165"/>
      <c r="HMN180" s="1165"/>
      <c r="HMO180" s="1165"/>
      <c r="HMP180" s="1165"/>
      <c r="HMQ180" s="1165"/>
      <c r="HMR180" s="1165"/>
      <c r="HMS180" s="1165"/>
      <c r="HMT180" s="1165"/>
      <c r="HMU180" s="1165"/>
      <c r="HMV180" s="1165"/>
      <c r="HMW180" s="1165"/>
      <c r="HMX180" s="1165"/>
      <c r="HMY180" s="1165"/>
      <c r="HMZ180" s="1165"/>
      <c r="HNA180" s="1165"/>
      <c r="HNB180" s="1165"/>
      <c r="HNC180" s="1165"/>
      <c r="HND180" s="1165"/>
      <c r="HNE180" s="1165"/>
      <c r="HNF180" s="1165"/>
      <c r="HNG180" s="1165"/>
      <c r="HNH180" s="1165"/>
      <c r="HNI180" s="1165"/>
      <c r="HNJ180" s="1165"/>
      <c r="HNK180" s="1165"/>
      <c r="HNL180" s="1165"/>
      <c r="HNM180" s="1165"/>
      <c r="HNN180" s="1165"/>
      <c r="HNO180" s="1165"/>
      <c r="HNP180" s="1165"/>
      <c r="HNQ180" s="1165"/>
      <c r="HNR180" s="1165"/>
      <c r="HNS180" s="1165"/>
      <c r="HNT180" s="1165"/>
      <c r="HNU180" s="1165"/>
      <c r="HNV180" s="1165"/>
      <c r="HNW180" s="1165"/>
      <c r="HNX180" s="1165"/>
      <c r="HNY180" s="1165"/>
      <c r="HNZ180" s="1165"/>
      <c r="HOA180" s="1165"/>
      <c r="HOB180" s="1165"/>
      <c r="HOC180" s="1165"/>
      <c r="HOD180" s="1165"/>
      <c r="HOE180" s="1165"/>
      <c r="HOF180" s="1165"/>
      <c r="HOG180" s="1165"/>
      <c r="HOH180" s="1165"/>
      <c r="HOI180" s="1165"/>
      <c r="HOJ180" s="1165"/>
      <c r="HOK180" s="1165"/>
      <c r="HOL180" s="1165"/>
      <c r="HOM180" s="1165"/>
      <c r="HON180" s="1165"/>
      <c r="HOO180" s="1165"/>
      <c r="HOP180" s="1165"/>
      <c r="HOQ180" s="1165"/>
      <c r="HOR180" s="1165"/>
      <c r="HOS180" s="1165"/>
      <c r="HOT180" s="1165"/>
      <c r="HOU180" s="1165"/>
      <c r="HOV180" s="1165"/>
      <c r="HOW180" s="1165"/>
      <c r="HOX180" s="1165"/>
      <c r="HOY180" s="1165"/>
      <c r="HOZ180" s="1165"/>
      <c r="HPA180" s="1165"/>
      <c r="HPB180" s="1165"/>
      <c r="HPC180" s="1165"/>
      <c r="HPD180" s="1165"/>
      <c r="HPE180" s="1165"/>
      <c r="HPF180" s="1165"/>
      <c r="HPG180" s="1165"/>
      <c r="HPH180" s="1165"/>
      <c r="HPI180" s="1165"/>
      <c r="HPJ180" s="1165"/>
      <c r="HPK180" s="1165"/>
      <c r="HPL180" s="1165"/>
      <c r="HPM180" s="1165"/>
      <c r="HPN180" s="1165"/>
      <c r="HPO180" s="1165"/>
      <c r="HPP180" s="1165"/>
      <c r="HPQ180" s="1165"/>
      <c r="HPR180" s="1165"/>
      <c r="HPS180" s="1165"/>
      <c r="HPT180" s="1165"/>
      <c r="HPU180" s="1165"/>
      <c r="HPV180" s="1165"/>
      <c r="HPW180" s="1165"/>
      <c r="HPX180" s="1165"/>
      <c r="HPY180" s="1165"/>
      <c r="HPZ180" s="1165"/>
      <c r="HQA180" s="1165"/>
      <c r="HQB180" s="1165"/>
      <c r="HQC180" s="1165"/>
      <c r="HQD180" s="1165"/>
      <c r="HQE180" s="1165"/>
      <c r="HQF180" s="1165"/>
      <c r="HQG180" s="1165"/>
      <c r="HQH180" s="1165"/>
      <c r="HQI180" s="1165"/>
      <c r="HQJ180" s="1165"/>
      <c r="HQK180" s="1165"/>
      <c r="HQL180" s="1165"/>
      <c r="HQM180" s="1165"/>
      <c r="HQN180" s="1165"/>
      <c r="HQO180" s="1165"/>
      <c r="HQP180" s="1165"/>
      <c r="HQQ180" s="1165"/>
      <c r="HQR180" s="1165"/>
      <c r="HQS180" s="1165"/>
      <c r="HQT180" s="1165"/>
      <c r="HQU180" s="1165"/>
      <c r="HQV180" s="1165"/>
      <c r="HQW180" s="1165"/>
      <c r="HQX180" s="1165"/>
      <c r="HQY180" s="1165"/>
      <c r="HQZ180" s="1165"/>
      <c r="HRA180" s="1165"/>
      <c r="HRB180" s="1165"/>
      <c r="HRC180" s="1165"/>
      <c r="HRD180" s="1165"/>
      <c r="HRE180" s="1165"/>
      <c r="HRF180" s="1165"/>
      <c r="HRG180" s="1165"/>
      <c r="HRH180" s="1165"/>
      <c r="HRI180" s="1165"/>
      <c r="HRJ180" s="1165"/>
      <c r="HRK180" s="1165"/>
      <c r="HRL180" s="1165"/>
      <c r="HRM180" s="1165"/>
      <c r="HRN180" s="1165"/>
      <c r="HRO180" s="1165"/>
      <c r="HRP180" s="1165"/>
      <c r="HRQ180" s="1165"/>
      <c r="HRR180" s="1165"/>
      <c r="HRS180" s="1165"/>
      <c r="HRT180" s="1165"/>
      <c r="HRU180" s="1165"/>
      <c r="HRV180" s="1165"/>
      <c r="HRW180" s="1165"/>
      <c r="HRX180" s="1165"/>
      <c r="HRY180" s="1165"/>
      <c r="HRZ180" s="1165"/>
      <c r="HSA180" s="1165"/>
      <c r="HSB180" s="1165"/>
      <c r="HSC180" s="1165"/>
      <c r="HSD180" s="1165"/>
      <c r="HSE180" s="1165"/>
      <c r="HSF180" s="1165"/>
      <c r="HSG180" s="1165"/>
      <c r="HSH180" s="1165"/>
      <c r="HSI180" s="1165"/>
      <c r="HSJ180" s="1165"/>
      <c r="HSK180" s="1165"/>
      <c r="HSL180" s="1165"/>
      <c r="HSM180" s="1165"/>
      <c r="HSN180" s="1165"/>
      <c r="HSO180" s="1165"/>
      <c r="HSP180" s="1165"/>
      <c r="HSQ180" s="1165"/>
      <c r="HSR180" s="1165"/>
      <c r="HSS180" s="1165"/>
      <c r="HST180" s="1165"/>
      <c r="HSU180" s="1165"/>
      <c r="HSV180" s="1165"/>
      <c r="HSW180" s="1165"/>
      <c r="HSX180" s="1165"/>
      <c r="HSY180" s="1165"/>
      <c r="HSZ180" s="1165"/>
      <c r="HTA180" s="1165"/>
      <c r="HTB180" s="1165"/>
      <c r="HTC180" s="1165"/>
      <c r="HTD180" s="1165"/>
      <c r="HTE180" s="1165"/>
      <c r="HTF180" s="1165"/>
      <c r="HTG180" s="1165"/>
      <c r="HTH180" s="1165"/>
      <c r="HTI180" s="1165"/>
      <c r="HTJ180" s="1165"/>
      <c r="HTK180" s="1165"/>
      <c r="HTL180" s="1165"/>
      <c r="HTM180" s="1165"/>
      <c r="HTN180" s="1165"/>
      <c r="HTO180" s="1165"/>
      <c r="HTP180" s="1165"/>
      <c r="HTQ180" s="1165"/>
      <c r="HTR180" s="1165"/>
      <c r="HTS180" s="1165"/>
      <c r="HTT180" s="1165"/>
      <c r="HTU180" s="1165"/>
      <c r="HTV180" s="1165"/>
      <c r="HTW180" s="1165"/>
      <c r="HTX180" s="1165"/>
      <c r="HTY180" s="1165"/>
      <c r="HTZ180" s="1165"/>
      <c r="HUA180" s="1165"/>
      <c r="HUB180" s="1165"/>
      <c r="HUC180" s="1165"/>
      <c r="HUD180" s="1165"/>
      <c r="HUE180" s="1165"/>
      <c r="HUF180" s="1165"/>
      <c r="HUG180" s="1165"/>
      <c r="HUH180" s="1165"/>
      <c r="HUI180" s="1165"/>
      <c r="HUJ180" s="1165"/>
      <c r="HUK180" s="1165"/>
      <c r="HUL180" s="1165"/>
      <c r="HUM180" s="1165"/>
      <c r="HUN180" s="1165"/>
      <c r="HUO180" s="1165"/>
      <c r="HUP180" s="1165"/>
      <c r="HUQ180" s="1165"/>
      <c r="HUR180" s="1165"/>
      <c r="HUS180" s="1165"/>
      <c r="HUT180" s="1165"/>
      <c r="HUU180" s="1165"/>
      <c r="HUV180" s="1165"/>
      <c r="HUW180" s="1165"/>
      <c r="HUX180" s="1165"/>
      <c r="HUY180" s="1165"/>
      <c r="HUZ180" s="1165"/>
      <c r="HVA180" s="1165"/>
      <c r="HVB180" s="1165"/>
      <c r="HVC180" s="1165"/>
      <c r="HVD180" s="1165"/>
      <c r="HVE180" s="1165"/>
      <c r="HVF180" s="1165"/>
      <c r="HVG180" s="1165"/>
      <c r="HVH180" s="1165"/>
      <c r="HVI180" s="1165"/>
      <c r="HVJ180" s="1165"/>
      <c r="HVK180" s="1165"/>
      <c r="HVL180" s="1165"/>
      <c r="HVM180" s="1165"/>
      <c r="HVN180" s="1165"/>
      <c r="HVO180" s="1165"/>
      <c r="HVP180" s="1165"/>
      <c r="HVQ180" s="1165"/>
      <c r="HVR180" s="1165"/>
      <c r="HVS180" s="1165"/>
      <c r="HVT180" s="1165"/>
      <c r="HVU180" s="1165"/>
      <c r="HVV180" s="1165"/>
      <c r="HVW180" s="1165"/>
      <c r="HVX180" s="1165"/>
      <c r="HVY180" s="1165"/>
      <c r="HVZ180" s="1165"/>
      <c r="HWA180" s="1165"/>
      <c r="HWB180" s="1165"/>
      <c r="HWC180" s="1165"/>
      <c r="HWD180" s="1165"/>
      <c r="HWE180" s="1165"/>
      <c r="HWF180" s="1165"/>
      <c r="HWG180" s="1165"/>
      <c r="HWH180" s="1165"/>
      <c r="HWI180" s="1165"/>
      <c r="HWJ180" s="1165"/>
      <c r="HWK180" s="1165"/>
      <c r="HWL180" s="1165"/>
      <c r="HWM180" s="1165"/>
      <c r="HWN180" s="1165"/>
      <c r="HWO180" s="1165"/>
      <c r="HWP180" s="1165"/>
      <c r="HWQ180" s="1165"/>
      <c r="HWR180" s="1165"/>
      <c r="HWS180" s="1165"/>
      <c r="HWT180" s="1165"/>
      <c r="HWU180" s="1165"/>
      <c r="HWV180" s="1165"/>
      <c r="HWW180" s="1165"/>
      <c r="HWX180" s="1165"/>
      <c r="HWY180" s="1165"/>
      <c r="HWZ180" s="1165"/>
      <c r="HXA180" s="1165"/>
      <c r="HXB180" s="1165"/>
      <c r="HXC180" s="1165"/>
      <c r="HXD180" s="1165"/>
      <c r="HXE180" s="1165"/>
      <c r="HXF180" s="1165"/>
      <c r="HXG180" s="1165"/>
      <c r="HXH180" s="1165"/>
      <c r="HXI180" s="1165"/>
      <c r="HXJ180" s="1165"/>
      <c r="HXK180" s="1165"/>
      <c r="HXL180" s="1165"/>
      <c r="HXM180" s="1165"/>
      <c r="HXN180" s="1165"/>
      <c r="HXO180" s="1165"/>
      <c r="HXP180" s="1165"/>
      <c r="HXQ180" s="1165"/>
      <c r="HXR180" s="1165"/>
      <c r="HXS180" s="1165"/>
      <c r="HXT180" s="1165"/>
      <c r="HXU180" s="1165"/>
      <c r="HXV180" s="1165"/>
      <c r="HXW180" s="1165"/>
      <c r="HXX180" s="1165"/>
      <c r="HXY180" s="1165"/>
      <c r="HXZ180" s="1165"/>
      <c r="HYA180" s="1165"/>
      <c r="HYB180" s="1165"/>
      <c r="HYC180" s="1165"/>
      <c r="HYD180" s="1165"/>
      <c r="HYE180" s="1165"/>
      <c r="HYF180" s="1165"/>
      <c r="HYG180" s="1165"/>
      <c r="HYH180" s="1165"/>
      <c r="HYI180" s="1165"/>
      <c r="HYJ180" s="1165"/>
      <c r="HYK180" s="1165"/>
      <c r="HYL180" s="1165"/>
      <c r="HYM180" s="1165"/>
      <c r="HYN180" s="1165"/>
      <c r="HYO180" s="1165"/>
      <c r="HYP180" s="1165"/>
      <c r="HYQ180" s="1165"/>
      <c r="HYR180" s="1165"/>
      <c r="HYS180" s="1165"/>
      <c r="HYT180" s="1165"/>
      <c r="HYU180" s="1165"/>
      <c r="HYV180" s="1165"/>
      <c r="HYW180" s="1165"/>
      <c r="HYX180" s="1165"/>
      <c r="HYY180" s="1165"/>
      <c r="HYZ180" s="1165"/>
      <c r="HZA180" s="1165"/>
      <c r="HZB180" s="1165"/>
      <c r="HZC180" s="1165"/>
      <c r="HZD180" s="1165"/>
      <c r="HZE180" s="1165"/>
      <c r="HZF180" s="1165"/>
      <c r="HZG180" s="1165"/>
      <c r="HZH180" s="1165"/>
      <c r="HZI180" s="1165"/>
      <c r="HZJ180" s="1165"/>
      <c r="HZK180" s="1165"/>
      <c r="HZL180" s="1165"/>
      <c r="HZM180" s="1165"/>
      <c r="HZN180" s="1165"/>
      <c r="HZO180" s="1165"/>
      <c r="HZP180" s="1165"/>
      <c r="HZQ180" s="1165"/>
      <c r="HZR180" s="1165"/>
      <c r="HZS180" s="1165"/>
      <c r="HZT180" s="1165"/>
      <c r="HZU180" s="1165"/>
      <c r="HZV180" s="1165"/>
      <c r="HZW180" s="1165"/>
      <c r="HZX180" s="1165"/>
      <c r="HZY180" s="1165"/>
      <c r="HZZ180" s="1165"/>
      <c r="IAA180" s="1165"/>
      <c r="IAB180" s="1165"/>
      <c r="IAC180" s="1165"/>
      <c r="IAD180" s="1165"/>
      <c r="IAE180" s="1165"/>
      <c r="IAF180" s="1165"/>
      <c r="IAG180" s="1165"/>
      <c r="IAH180" s="1165"/>
      <c r="IAI180" s="1165"/>
      <c r="IAJ180" s="1165"/>
      <c r="IAK180" s="1165"/>
      <c r="IAL180" s="1165"/>
      <c r="IAM180" s="1165"/>
      <c r="IAN180" s="1165"/>
      <c r="IAO180" s="1165"/>
      <c r="IAP180" s="1165"/>
      <c r="IAQ180" s="1165"/>
      <c r="IAR180" s="1165"/>
      <c r="IAS180" s="1165"/>
      <c r="IAT180" s="1165"/>
      <c r="IAU180" s="1165"/>
      <c r="IAV180" s="1165"/>
      <c r="IAW180" s="1165"/>
      <c r="IAX180" s="1165"/>
      <c r="IAY180" s="1165"/>
      <c r="IAZ180" s="1165"/>
      <c r="IBA180" s="1165"/>
      <c r="IBB180" s="1165"/>
      <c r="IBC180" s="1165"/>
      <c r="IBD180" s="1165"/>
      <c r="IBE180" s="1165"/>
      <c r="IBF180" s="1165"/>
      <c r="IBG180" s="1165"/>
      <c r="IBH180" s="1165"/>
      <c r="IBI180" s="1165"/>
      <c r="IBJ180" s="1165"/>
      <c r="IBK180" s="1165"/>
      <c r="IBL180" s="1165"/>
      <c r="IBM180" s="1165"/>
      <c r="IBN180" s="1165"/>
      <c r="IBO180" s="1165"/>
      <c r="IBP180" s="1165"/>
      <c r="IBQ180" s="1165"/>
      <c r="IBR180" s="1165"/>
      <c r="IBS180" s="1165"/>
      <c r="IBT180" s="1165"/>
      <c r="IBU180" s="1165"/>
      <c r="IBV180" s="1165"/>
      <c r="IBW180" s="1165"/>
      <c r="IBX180" s="1165"/>
      <c r="IBY180" s="1165"/>
      <c r="IBZ180" s="1165"/>
      <c r="ICA180" s="1165"/>
      <c r="ICB180" s="1165"/>
      <c r="ICC180" s="1165"/>
      <c r="ICD180" s="1165"/>
      <c r="ICE180" s="1165"/>
      <c r="ICF180" s="1165"/>
      <c r="ICG180" s="1165"/>
      <c r="ICH180" s="1165"/>
      <c r="ICI180" s="1165"/>
      <c r="ICJ180" s="1165"/>
      <c r="ICK180" s="1165"/>
      <c r="ICL180" s="1165"/>
      <c r="ICM180" s="1165"/>
      <c r="ICN180" s="1165"/>
      <c r="ICO180" s="1165"/>
      <c r="ICP180" s="1165"/>
      <c r="ICQ180" s="1165"/>
      <c r="ICR180" s="1165"/>
      <c r="ICS180" s="1165"/>
      <c r="ICT180" s="1165"/>
      <c r="ICU180" s="1165"/>
      <c r="ICV180" s="1165"/>
      <c r="ICW180" s="1165"/>
      <c r="ICX180" s="1165"/>
      <c r="ICY180" s="1165"/>
      <c r="ICZ180" s="1165"/>
      <c r="IDA180" s="1165"/>
      <c r="IDB180" s="1165"/>
      <c r="IDC180" s="1165"/>
      <c r="IDD180" s="1165"/>
      <c r="IDE180" s="1165"/>
      <c r="IDF180" s="1165"/>
      <c r="IDG180" s="1165"/>
      <c r="IDH180" s="1165"/>
      <c r="IDI180" s="1165"/>
      <c r="IDJ180" s="1165"/>
      <c r="IDK180" s="1165"/>
      <c r="IDL180" s="1165"/>
      <c r="IDM180" s="1165"/>
      <c r="IDN180" s="1165"/>
      <c r="IDO180" s="1165"/>
      <c r="IDP180" s="1165"/>
      <c r="IDQ180" s="1165"/>
      <c r="IDR180" s="1165"/>
      <c r="IDS180" s="1165"/>
      <c r="IDT180" s="1165"/>
      <c r="IDU180" s="1165"/>
      <c r="IDV180" s="1165"/>
      <c r="IDW180" s="1165"/>
      <c r="IDX180" s="1165"/>
      <c r="IDY180" s="1165"/>
      <c r="IDZ180" s="1165"/>
      <c r="IEA180" s="1165"/>
      <c r="IEB180" s="1165"/>
      <c r="IEC180" s="1165"/>
      <c r="IED180" s="1165"/>
      <c r="IEE180" s="1165"/>
      <c r="IEF180" s="1165"/>
      <c r="IEG180" s="1165"/>
      <c r="IEH180" s="1165"/>
      <c r="IEI180" s="1165"/>
      <c r="IEJ180" s="1165"/>
      <c r="IEK180" s="1165"/>
      <c r="IEL180" s="1165"/>
      <c r="IEM180" s="1165"/>
      <c r="IEN180" s="1165"/>
      <c r="IEO180" s="1165"/>
      <c r="IEP180" s="1165"/>
      <c r="IEQ180" s="1165"/>
      <c r="IER180" s="1165"/>
      <c r="IES180" s="1165"/>
      <c r="IET180" s="1165"/>
      <c r="IEU180" s="1165"/>
      <c r="IEV180" s="1165"/>
      <c r="IEW180" s="1165"/>
      <c r="IEX180" s="1165"/>
      <c r="IEY180" s="1165"/>
      <c r="IEZ180" s="1165"/>
      <c r="IFA180" s="1165"/>
      <c r="IFB180" s="1165"/>
      <c r="IFC180" s="1165"/>
      <c r="IFD180" s="1165"/>
      <c r="IFE180" s="1165"/>
      <c r="IFF180" s="1165"/>
      <c r="IFG180" s="1165"/>
      <c r="IFH180" s="1165"/>
      <c r="IFI180" s="1165"/>
      <c r="IFJ180" s="1165"/>
      <c r="IFK180" s="1165"/>
      <c r="IFL180" s="1165"/>
      <c r="IFM180" s="1165"/>
      <c r="IFN180" s="1165"/>
      <c r="IFO180" s="1165"/>
      <c r="IFP180" s="1165"/>
      <c r="IFQ180" s="1165"/>
      <c r="IFR180" s="1165"/>
      <c r="IFS180" s="1165"/>
      <c r="IFT180" s="1165"/>
      <c r="IFU180" s="1165"/>
      <c r="IFV180" s="1165"/>
      <c r="IFW180" s="1165"/>
      <c r="IFX180" s="1165"/>
      <c r="IFY180" s="1165"/>
      <c r="IFZ180" s="1165"/>
      <c r="IGA180" s="1165"/>
      <c r="IGB180" s="1165"/>
      <c r="IGC180" s="1165"/>
      <c r="IGD180" s="1165"/>
      <c r="IGE180" s="1165"/>
      <c r="IGF180" s="1165"/>
      <c r="IGG180" s="1165"/>
      <c r="IGH180" s="1165"/>
      <c r="IGI180" s="1165"/>
      <c r="IGJ180" s="1165"/>
      <c r="IGK180" s="1165"/>
      <c r="IGL180" s="1165"/>
      <c r="IGM180" s="1165"/>
      <c r="IGN180" s="1165"/>
      <c r="IGO180" s="1165"/>
      <c r="IGP180" s="1165"/>
      <c r="IGQ180" s="1165"/>
      <c r="IGR180" s="1165"/>
      <c r="IGS180" s="1165"/>
      <c r="IGT180" s="1165"/>
      <c r="IGU180" s="1165"/>
      <c r="IGV180" s="1165"/>
      <c r="IGW180" s="1165"/>
      <c r="IGX180" s="1165"/>
      <c r="IGY180" s="1165"/>
      <c r="IGZ180" s="1165"/>
      <c r="IHA180" s="1165"/>
      <c r="IHB180" s="1165"/>
      <c r="IHC180" s="1165"/>
      <c r="IHD180" s="1165"/>
      <c r="IHE180" s="1165"/>
      <c r="IHF180" s="1165"/>
      <c r="IHG180" s="1165"/>
      <c r="IHH180" s="1165"/>
      <c r="IHI180" s="1165"/>
      <c r="IHJ180" s="1165"/>
      <c r="IHK180" s="1165"/>
      <c r="IHL180" s="1165"/>
      <c r="IHM180" s="1165"/>
      <c r="IHN180" s="1165"/>
      <c r="IHO180" s="1165"/>
      <c r="IHP180" s="1165"/>
      <c r="IHQ180" s="1165"/>
      <c r="IHR180" s="1165"/>
      <c r="IHS180" s="1165"/>
      <c r="IHT180" s="1165"/>
      <c r="IHU180" s="1165"/>
      <c r="IHV180" s="1165"/>
      <c r="IHW180" s="1165"/>
      <c r="IHX180" s="1165"/>
      <c r="IHY180" s="1165"/>
      <c r="IHZ180" s="1165"/>
      <c r="IIA180" s="1165"/>
      <c r="IIB180" s="1165"/>
      <c r="IIC180" s="1165"/>
      <c r="IID180" s="1165"/>
      <c r="IIE180" s="1165"/>
      <c r="IIF180" s="1165"/>
      <c r="IIG180" s="1165"/>
      <c r="IIH180" s="1165"/>
      <c r="III180" s="1165"/>
      <c r="IIJ180" s="1165"/>
      <c r="IIK180" s="1165"/>
      <c r="IIL180" s="1165"/>
      <c r="IIM180" s="1165"/>
      <c r="IIN180" s="1165"/>
      <c r="IIO180" s="1165"/>
      <c r="IIP180" s="1165"/>
      <c r="IIQ180" s="1165"/>
      <c r="IIR180" s="1165"/>
      <c r="IIS180" s="1165"/>
      <c r="IIT180" s="1165"/>
      <c r="IIU180" s="1165"/>
      <c r="IIV180" s="1165"/>
      <c r="IIW180" s="1165"/>
      <c r="IIX180" s="1165"/>
      <c r="IIY180" s="1165"/>
      <c r="IIZ180" s="1165"/>
      <c r="IJA180" s="1165"/>
      <c r="IJB180" s="1165"/>
      <c r="IJC180" s="1165"/>
      <c r="IJD180" s="1165"/>
      <c r="IJE180" s="1165"/>
      <c r="IJF180" s="1165"/>
      <c r="IJG180" s="1165"/>
      <c r="IJH180" s="1165"/>
      <c r="IJI180" s="1165"/>
      <c r="IJJ180" s="1165"/>
      <c r="IJK180" s="1165"/>
      <c r="IJL180" s="1165"/>
      <c r="IJM180" s="1165"/>
      <c r="IJN180" s="1165"/>
      <c r="IJO180" s="1165"/>
      <c r="IJP180" s="1165"/>
      <c r="IJQ180" s="1165"/>
      <c r="IJR180" s="1165"/>
      <c r="IJS180" s="1165"/>
      <c r="IJT180" s="1165"/>
      <c r="IJU180" s="1165"/>
      <c r="IJV180" s="1165"/>
      <c r="IJW180" s="1165"/>
      <c r="IJX180" s="1165"/>
      <c r="IJY180" s="1165"/>
      <c r="IJZ180" s="1165"/>
      <c r="IKA180" s="1165"/>
      <c r="IKB180" s="1165"/>
      <c r="IKC180" s="1165"/>
      <c r="IKD180" s="1165"/>
      <c r="IKE180" s="1165"/>
      <c r="IKF180" s="1165"/>
      <c r="IKG180" s="1165"/>
      <c r="IKH180" s="1165"/>
      <c r="IKI180" s="1165"/>
      <c r="IKJ180" s="1165"/>
      <c r="IKK180" s="1165"/>
      <c r="IKL180" s="1165"/>
      <c r="IKM180" s="1165"/>
      <c r="IKN180" s="1165"/>
      <c r="IKO180" s="1165"/>
      <c r="IKP180" s="1165"/>
      <c r="IKQ180" s="1165"/>
      <c r="IKR180" s="1165"/>
      <c r="IKS180" s="1165"/>
      <c r="IKT180" s="1165"/>
      <c r="IKU180" s="1165"/>
      <c r="IKV180" s="1165"/>
      <c r="IKW180" s="1165"/>
      <c r="IKX180" s="1165"/>
      <c r="IKY180" s="1165"/>
      <c r="IKZ180" s="1165"/>
      <c r="ILA180" s="1165"/>
      <c r="ILB180" s="1165"/>
      <c r="ILC180" s="1165"/>
      <c r="ILD180" s="1165"/>
      <c r="ILE180" s="1165"/>
      <c r="ILF180" s="1165"/>
      <c r="ILG180" s="1165"/>
      <c r="ILH180" s="1165"/>
      <c r="ILI180" s="1165"/>
      <c r="ILJ180" s="1165"/>
      <c r="ILK180" s="1165"/>
      <c r="ILL180" s="1165"/>
      <c r="ILM180" s="1165"/>
      <c r="ILN180" s="1165"/>
      <c r="ILO180" s="1165"/>
      <c r="ILP180" s="1165"/>
      <c r="ILQ180" s="1165"/>
      <c r="ILR180" s="1165"/>
      <c r="ILS180" s="1165"/>
      <c r="ILT180" s="1165"/>
      <c r="ILU180" s="1165"/>
      <c r="ILV180" s="1165"/>
      <c r="ILW180" s="1165"/>
      <c r="ILX180" s="1165"/>
      <c r="ILY180" s="1165"/>
      <c r="ILZ180" s="1165"/>
      <c r="IMA180" s="1165"/>
      <c r="IMB180" s="1165"/>
      <c r="IMC180" s="1165"/>
      <c r="IMD180" s="1165"/>
      <c r="IME180" s="1165"/>
      <c r="IMF180" s="1165"/>
      <c r="IMG180" s="1165"/>
      <c r="IMH180" s="1165"/>
      <c r="IMI180" s="1165"/>
      <c r="IMJ180" s="1165"/>
      <c r="IMK180" s="1165"/>
      <c r="IML180" s="1165"/>
      <c r="IMM180" s="1165"/>
      <c r="IMN180" s="1165"/>
      <c r="IMO180" s="1165"/>
      <c r="IMP180" s="1165"/>
      <c r="IMQ180" s="1165"/>
      <c r="IMR180" s="1165"/>
      <c r="IMS180" s="1165"/>
      <c r="IMT180" s="1165"/>
      <c r="IMU180" s="1165"/>
      <c r="IMV180" s="1165"/>
      <c r="IMW180" s="1165"/>
      <c r="IMX180" s="1165"/>
      <c r="IMY180" s="1165"/>
      <c r="IMZ180" s="1165"/>
      <c r="INA180" s="1165"/>
      <c r="INB180" s="1165"/>
      <c r="INC180" s="1165"/>
      <c r="IND180" s="1165"/>
      <c r="INE180" s="1165"/>
      <c r="INF180" s="1165"/>
      <c r="ING180" s="1165"/>
      <c r="INH180" s="1165"/>
      <c r="INI180" s="1165"/>
      <c r="INJ180" s="1165"/>
      <c r="INK180" s="1165"/>
      <c r="INL180" s="1165"/>
      <c r="INM180" s="1165"/>
      <c r="INN180" s="1165"/>
      <c r="INO180" s="1165"/>
      <c r="INP180" s="1165"/>
      <c r="INQ180" s="1165"/>
      <c r="INR180" s="1165"/>
      <c r="INS180" s="1165"/>
      <c r="INT180" s="1165"/>
      <c r="INU180" s="1165"/>
      <c r="INV180" s="1165"/>
      <c r="INW180" s="1165"/>
      <c r="INX180" s="1165"/>
      <c r="INY180" s="1165"/>
      <c r="INZ180" s="1165"/>
      <c r="IOA180" s="1165"/>
      <c r="IOB180" s="1165"/>
      <c r="IOC180" s="1165"/>
      <c r="IOD180" s="1165"/>
      <c r="IOE180" s="1165"/>
      <c r="IOF180" s="1165"/>
      <c r="IOG180" s="1165"/>
      <c r="IOH180" s="1165"/>
      <c r="IOI180" s="1165"/>
      <c r="IOJ180" s="1165"/>
      <c r="IOK180" s="1165"/>
      <c r="IOL180" s="1165"/>
      <c r="IOM180" s="1165"/>
      <c r="ION180" s="1165"/>
      <c r="IOO180" s="1165"/>
      <c r="IOP180" s="1165"/>
      <c r="IOQ180" s="1165"/>
      <c r="IOR180" s="1165"/>
      <c r="IOS180" s="1165"/>
      <c r="IOT180" s="1165"/>
      <c r="IOU180" s="1165"/>
      <c r="IOV180" s="1165"/>
      <c r="IOW180" s="1165"/>
      <c r="IOX180" s="1165"/>
      <c r="IOY180" s="1165"/>
      <c r="IOZ180" s="1165"/>
      <c r="IPA180" s="1165"/>
      <c r="IPB180" s="1165"/>
      <c r="IPC180" s="1165"/>
      <c r="IPD180" s="1165"/>
      <c r="IPE180" s="1165"/>
      <c r="IPF180" s="1165"/>
      <c r="IPG180" s="1165"/>
      <c r="IPH180" s="1165"/>
      <c r="IPI180" s="1165"/>
      <c r="IPJ180" s="1165"/>
      <c r="IPK180" s="1165"/>
      <c r="IPL180" s="1165"/>
      <c r="IPM180" s="1165"/>
      <c r="IPN180" s="1165"/>
      <c r="IPO180" s="1165"/>
      <c r="IPP180" s="1165"/>
      <c r="IPQ180" s="1165"/>
      <c r="IPR180" s="1165"/>
      <c r="IPS180" s="1165"/>
      <c r="IPT180" s="1165"/>
      <c r="IPU180" s="1165"/>
      <c r="IPV180" s="1165"/>
      <c r="IPW180" s="1165"/>
      <c r="IPX180" s="1165"/>
      <c r="IPY180" s="1165"/>
      <c r="IPZ180" s="1165"/>
      <c r="IQA180" s="1165"/>
      <c r="IQB180" s="1165"/>
      <c r="IQC180" s="1165"/>
      <c r="IQD180" s="1165"/>
      <c r="IQE180" s="1165"/>
      <c r="IQF180" s="1165"/>
      <c r="IQG180" s="1165"/>
      <c r="IQH180" s="1165"/>
      <c r="IQI180" s="1165"/>
      <c r="IQJ180" s="1165"/>
      <c r="IQK180" s="1165"/>
      <c r="IQL180" s="1165"/>
      <c r="IQM180" s="1165"/>
      <c r="IQN180" s="1165"/>
      <c r="IQO180" s="1165"/>
      <c r="IQP180" s="1165"/>
      <c r="IQQ180" s="1165"/>
      <c r="IQR180" s="1165"/>
      <c r="IQS180" s="1165"/>
      <c r="IQT180" s="1165"/>
      <c r="IQU180" s="1165"/>
      <c r="IQV180" s="1165"/>
      <c r="IQW180" s="1165"/>
      <c r="IQX180" s="1165"/>
      <c r="IQY180" s="1165"/>
      <c r="IQZ180" s="1165"/>
      <c r="IRA180" s="1165"/>
      <c r="IRB180" s="1165"/>
      <c r="IRC180" s="1165"/>
      <c r="IRD180" s="1165"/>
      <c r="IRE180" s="1165"/>
      <c r="IRF180" s="1165"/>
      <c r="IRG180" s="1165"/>
      <c r="IRH180" s="1165"/>
      <c r="IRI180" s="1165"/>
      <c r="IRJ180" s="1165"/>
      <c r="IRK180" s="1165"/>
      <c r="IRL180" s="1165"/>
      <c r="IRM180" s="1165"/>
      <c r="IRN180" s="1165"/>
      <c r="IRO180" s="1165"/>
      <c r="IRP180" s="1165"/>
      <c r="IRQ180" s="1165"/>
      <c r="IRR180" s="1165"/>
      <c r="IRS180" s="1165"/>
      <c r="IRT180" s="1165"/>
      <c r="IRU180" s="1165"/>
      <c r="IRV180" s="1165"/>
      <c r="IRW180" s="1165"/>
      <c r="IRX180" s="1165"/>
      <c r="IRY180" s="1165"/>
      <c r="IRZ180" s="1165"/>
      <c r="ISA180" s="1165"/>
      <c r="ISB180" s="1165"/>
      <c r="ISC180" s="1165"/>
      <c r="ISD180" s="1165"/>
      <c r="ISE180" s="1165"/>
      <c r="ISF180" s="1165"/>
      <c r="ISG180" s="1165"/>
      <c r="ISH180" s="1165"/>
      <c r="ISI180" s="1165"/>
      <c r="ISJ180" s="1165"/>
      <c r="ISK180" s="1165"/>
      <c r="ISL180" s="1165"/>
      <c r="ISM180" s="1165"/>
      <c r="ISN180" s="1165"/>
      <c r="ISO180" s="1165"/>
      <c r="ISP180" s="1165"/>
      <c r="ISQ180" s="1165"/>
      <c r="ISR180" s="1165"/>
      <c r="ISS180" s="1165"/>
      <c r="IST180" s="1165"/>
      <c r="ISU180" s="1165"/>
      <c r="ISV180" s="1165"/>
      <c r="ISW180" s="1165"/>
      <c r="ISX180" s="1165"/>
      <c r="ISY180" s="1165"/>
      <c r="ISZ180" s="1165"/>
      <c r="ITA180" s="1165"/>
      <c r="ITB180" s="1165"/>
      <c r="ITC180" s="1165"/>
      <c r="ITD180" s="1165"/>
      <c r="ITE180" s="1165"/>
      <c r="ITF180" s="1165"/>
      <c r="ITG180" s="1165"/>
      <c r="ITH180" s="1165"/>
      <c r="ITI180" s="1165"/>
      <c r="ITJ180" s="1165"/>
      <c r="ITK180" s="1165"/>
      <c r="ITL180" s="1165"/>
      <c r="ITM180" s="1165"/>
      <c r="ITN180" s="1165"/>
      <c r="ITO180" s="1165"/>
      <c r="ITP180" s="1165"/>
      <c r="ITQ180" s="1165"/>
      <c r="ITR180" s="1165"/>
      <c r="ITS180" s="1165"/>
      <c r="ITT180" s="1165"/>
      <c r="ITU180" s="1165"/>
      <c r="ITV180" s="1165"/>
      <c r="ITW180" s="1165"/>
      <c r="ITX180" s="1165"/>
      <c r="ITY180" s="1165"/>
      <c r="ITZ180" s="1165"/>
      <c r="IUA180" s="1165"/>
      <c r="IUB180" s="1165"/>
      <c r="IUC180" s="1165"/>
      <c r="IUD180" s="1165"/>
      <c r="IUE180" s="1165"/>
      <c r="IUF180" s="1165"/>
      <c r="IUG180" s="1165"/>
      <c r="IUH180" s="1165"/>
      <c r="IUI180" s="1165"/>
      <c r="IUJ180" s="1165"/>
      <c r="IUK180" s="1165"/>
      <c r="IUL180" s="1165"/>
      <c r="IUM180" s="1165"/>
      <c r="IUN180" s="1165"/>
      <c r="IUO180" s="1165"/>
      <c r="IUP180" s="1165"/>
      <c r="IUQ180" s="1165"/>
      <c r="IUR180" s="1165"/>
      <c r="IUS180" s="1165"/>
      <c r="IUT180" s="1165"/>
      <c r="IUU180" s="1165"/>
      <c r="IUV180" s="1165"/>
      <c r="IUW180" s="1165"/>
      <c r="IUX180" s="1165"/>
      <c r="IUY180" s="1165"/>
      <c r="IUZ180" s="1165"/>
      <c r="IVA180" s="1165"/>
      <c r="IVB180" s="1165"/>
      <c r="IVC180" s="1165"/>
      <c r="IVD180" s="1165"/>
      <c r="IVE180" s="1165"/>
      <c r="IVF180" s="1165"/>
      <c r="IVG180" s="1165"/>
      <c r="IVH180" s="1165"/>
      <c r="IVI180" s="1165"/>
      <c r="IVJ180" s="1165"/>
      <c r="IVK180" s="1165"/>
      <c r="IVL180" s="1165"/>
      <c r="IVM180" s="1165"/>
      <c r="IVN180" s="1165"/>
      <c r="IVO180" s="1165"/>
      <c r="IVP180" s="1165"/>
      <c r="IVQ180" s="1165"/>
      <c r="IVR180" s="1165"/>
      <c r="IVS180" s="1165"/>
      <c r="IVT180" s="1165"/>
      <c r="IVU180" s="1165"/>
      <c r="IVV180" s="1165"/>
      <c r="IVW180" s="1165"/>
      <c r="IVX180" s="1165"/>
      <c r="IVY180" s="1165"/>
      <c r="IVZ180" s="1165"/>
      <c r="IWA180" s="1165"/>
      <c r="IWB180" s="1165"/>
      <c r="IWC180" s="1165"/>
      <c r="IWD180" s="1165"/>
      <c r="IWE180" s="1165"/>
      <c r="IWF180" s="1165"/>
      <c r="IWG180" s="1165"/>
      <c r="IWH180" s="1165"/>
      <c r="IWI180" s="1165"/>
      <c r="IWJ180" s="1165"/>
      <c r="IWK180" s="1165"/>
      <c r="IWL180" s="1165"/>
      <c r="IWM180" s="1165"/>
      <c r="IWN180" s="1165"/>
      <c r="IWO180" s="1165"/>
      <c r="IWP180" s="1165"/>
      <c r="IWQ180" s="1165"/>
      <c r="IWR180" s="1165"/>
      <c r="IWS180" s="1165"/>
      <c r="IWT180" s="1165"/>
      <c r="IWU180" s="1165"/>
      <c r="IWV180" s="1165"/>
      <c r="IWW180" s="1165"/>
      <c r="IWX180" s="1165"/>
      <c r="IWY180" s="1165"/>
      <c r="IWZ180" s="1165"/>
      <c r="IXA180" s="1165"/>
      <c r="IXB180" s="1165"/>
      <c r="IXC180" s="1165"/>
      <c r="IXD180" s="1165"/>
      <c r="IXE180" s="1165"/>
      <c r="IXF180" s="1165"/>
      <c r="IXG180" s="1165"/>
      <c r="IXH180" s="1165"/>
      <c r="IXI180" s="1165"/>
      <c r="IXJ180" s="1165"/>
      <c r="IXK180" s="1165"/>
      <c r="IXL180" s="1165"/>
      <c r="IXM180" s="1165"/>
      <c r="IXN180" s="1165"/>
      <c r="IXO180" s="1165"/>
      <c r="IXP180" s="1165"/>
      <c r="IXQ180" s="1165"/>
      <c r="IXR180" s="1165"/>
      <c r="IXS180" s="1165"/>
      <c r="IXT180" s="1165"/>
      <c r="IXU180" s="1165"/>
      <c r="IXV180" s="1165"/>
      <c r="IXW180" s="1165"/>
      <c r="IXX180" s="1165"/>
      <c r="IXY180" s="1165"/>
      <c r="IXZ180" s="1165"/>
      <c r="IYA180" s="1165"/>
      <c r="IYB180" s="1165"/>
      <c r="IYC180" s="1165"/>
      <c r="IYD180" s="1165"/>
      <c r="IYE180" s="1165"/>
      <c r="IYF180" s="1165"/>
      <c r="IYG180" s="1165"/>
      <c r="IYH180" s="1165"/>
      <c r="IYI180" s="1165"/>
      <c r="IYJ180" s="1165"/>
      <c r="IYK180" s="1165"/>
      <c r="IYL180" s="1165"/>
      <c r="IYM180" s="1165"/>
      <c r="IYN180" s="1165"/>
      <c r="IYO180" s="1165"/>
      <c r="IYP180" s="1165"/>
      <c r="IYQ180" s="1165"/>
      <c r="IYR180" s="1165"/>
      <c r="IYS180" s="1165"/>
      <c r="IYT180" s="1165"/>
      <c r="IYU180" s="1165"/>
      <c r="IYV180" s="1165"/>
      <c r="IYW180" s="1165"/>
      <c r="IYX180" s="1165"/>
      <c r="IYY180" s="1165"/>
      <c r="IYZ180" s="1165"/>
      <c r="IZA180" s="1165"/>
      <c r="IZB180" s="1165"/>
      <c r="IZC180" s="1165"/>
      <c r="IZD180" s="1165"/>
      <c r="IZE180" s="1165"/>
      <c r="IZF180" s="1165"/>
      <c r="IZG180" s="1165"/>
      <c r="IZH180" s="1165"/>
      <c r="IZI180" s="1165"/>
      <c r="IZJ180" s="1165"/>
      <c r="IZK180" s="1165"/>
      <c r="IZL180" s="1165"/>
      <c r="IZM180" s="1165"/>
      <c r="IZN180" s="1165"/>
      <c r="IZO180" s="1165"/>
      <c r="IZP180" s="1165"/>
      <c r="IZQ180" s="1165"/>
      <c r="IZR180" s="1165"/>
      <c r="IZS180" s="1165"/>
      <c r="IZT180" s="1165"/>
      <c r="IZU180" s="1165"/>
      <c r="IZV180" s="1165"/>
      <c r="IZW180" s="1165"/>
      <c r="IZX180" s="1165"/>
      <c r="IZY180" s="1165"/>
      <c r="IZZ180" s="1165"/>
      <c r="JAA180" s="1165"/>
      <c r="JAB180" s="1165"/>
      <c r="JAC180" s="1165"/>
      <c r="JAD180" s="1165"/>
      <c r="JAE180" s="1165"/>
      <c r="JAF180" s="1165"/>
      <c r="JAG180" s="1165"/>
      <c r="JAH180" s="1165"/>
      <c r="JAI180" s="1165"/>
      <c r="JAJ180" s="1165"/>
      <c r="JAK180" s="1165"/>
      <c r="JAL180" s="1165"/>
      <c r="JAM180" s="1165"/>
      <c r="JAN180" s="1165"/>
      <c r="JAO180" s="1165"/>
      <c r="JAP180" s="1165"/>
      <c r="JAQ180" s="1165"/>
      <c r="JAR180" s="1165"/>
      <c r="JAS180" s="1165"/>
      <c r="JAT180" s="1165"/>
      <c r="JAU180" s="1165"/>
      <c r="JAV180" s="1165"/>
      <c r="JAW180" s="1165"/>
      <c r="JAX180" s="1165"/>
      <c r="JAY180" s="1165"/>
      <c r="JAZ180" s="1165"/>
      <c r="JBA180" s="1165"/>
      <c r="JBB180" s="1165"/>
      <c r="JBC180" s="1165"/>
      <c r="JBD180" s="1165"/>
      <c r="JBE180" s="1165"/>
      <c r="JBF180" s="1165"/>
      <c r="JBG180" s="1165"/>
      <c r="JBH180" s="1165"/>
      <c r="JBI180" s="1165"/>
      <c r="JBJ180" s="1165"/>
      <c r="JBK180" s="1165"/>
      <c r="JBL180" s="1165"/>
      <c r="JBM180" s="1165"/>
      <c r="JBN180" s="1165"/>
      <c r="JBO180" s="1165"/>
      <c r="JBP180" s="1165"/>
      <c r="JBQ180" s="1165"/>
      <c r="JBR180" s="1165"/>
      <c r="JBS180" s="1165"/>
      <c r="JBT180" s="1165"/>
      <c r="JBU180" s="1165"/>
      <c r="JBV180" s="1165"/>
      <c r="JBW180" s="1165"/>
      <c r="JBX180" s="1165"/>
      <c r="JBY180" s="1165"/>
      <c r="JBZ180" s="1165"/>
      <c r="JCA180" s="1165"/>
      <c r="JCB180" s="1165"/>
      <c r="JCC180" s="1165"/>
      <c r="JCD180" s="1165"/>
      <c r="JCE180" s="1165"/>
      <c r="JCF180" s="1165"/>
      <c r="JCG180" s="1165"/>
      <c r="JCH180" s="1165"/>
      <c r="JCI180" s="1165"/>
      <c r="JCJ180" s="1165"/>
      <c r="JCK180" s="1165"/>
      <c r="JCL180" s="1165"/>
      <c r="JCM180" s="1165"/>
      <c r="JCN180" s="1165"/>
      <c r="JCO180" s="1165"/>
      <c r="JCP180" s="1165"/>
      <c r="JCQ180" s="1165"/>
      <c r="JCR180" s="1165"/>
      <c r="JCS180" s="1165"/>
      <c r="JCT180" s="1165"/>
      <c r="JCU180" s="1165"/>
      <c r="JCV180" s="1165"/>
      <c r="JCW180" s="1165"/>
      <c r="JCX180" s="1165"/>
      <c r="JCY180" s="1165"/>
      <c r="JCZ180" s="1165"/>
      <c r="JDA180" s="1165"/>
      <c r="JDB180" s="1165"/>
      <c r="JDC180" s="1165"/>
      <c r="JDD180" s="1165"/>
      <c r="JDE180" s="1165"/>
      <c r="JDF180" s="1165"/>
      <c r="JDG180" s="1165"/>
      <c r="JDH180" s="1165"/>
      <c r="JDI180" s="1165"/>
      <c r="JDJ180" s="1165"/>
      <c r="JDK180" s="1165"/>
      <c r="JDL180" s="1165"/>
      <c r="JDM180" s="1165"/>
      <c r="JDN180" s="1165"/>
      <c r="JDO180" s="1165"/>
      <c r="JDP180" s="1165"/>
      <c r="JDQ180" s="1165"/>
      <c r="JDR180" s="1165"/>
      <c r="JDS180" s="1165"/>
      <c r="JDT180" s="1165"/>
      <c r="JDU180" s="1165"/>
      <c r="JDV180" s="1165"/>
      <c r="JDW180" s="1165"/>
      <c r="JDX180" s="1165"/>
      <c r="JDY180" s="1165"/>
      <c r="JDZ180" s="1165"/>
      <c r="JEA180" s="1165"/>
      <c r="JEB180" s="1165"/>
      <c r="JEC180" s="1165"/>
      <c r="JED180" s="1165"/>
      <c r="JEE180" s="1165"/>
      <c r="JEF180" s="1165"/>
      <c r="JEG180" s="1165"/>
      <c r="JEH180" s="1165"/>
      <c r="JEI180" s="1165"/>
      <c r="JEJ180" s="1165"/>
      <c r="JEK180" s="1165"/>
      <c r="JEL180" s="1165"/>
      <c r="JEM180" s="1165"/>
      <c r="JEN180" s="1165"/>
      <c r="JEO180" s="1165"/>
      <c r="JEP180" s="1165"/>
      <c r="JEQ180" s="1165"/>
      <c r="JER180" s="1165"/>
      <c r="JES180" s="1165"/>
      <c r="JET180" s="1165"/>
      <c r="JEU180" s="1165"/>
      <c r="JEV180" s="1165"/>
      <c r="JEW180" s="1165"/>
      <c r="JEX180" s="1165"/>
      <c r="JEY180" s="1165"/>
      <c r="JEZ180" s="1165"/>
      <c r="JFA180" s="1165"/>
      <c r="JFB180" s="1165"/>
      <c r="JFC180" s="1165"/>
      <c r="JFD180" s="1165"/>
      <c r="JFE180" s="1165"/>
      <c r="JFF180" s="1165"/>
      <c r="JFG180" s="1165"/>
      <c r="JFH180" s="1165"/>
      <c r="JFI180" s="1165"/>
      <c r="JFJ180" s="1165"/>
      <c r="JFK180" s="1165"/>
      <c r="JFL180" s="1165"/>
      <c r="JFM180" s="1165"/>
      <c r="JFN180" s="1165"/>
      <c r="JFO180" s="1165"/>
      <c r="JFP180" s="1165"/>
      <c r="JFQ180" s="1165"/>
      <c r="JFR180" s="1165"/>
      <c r="JFS180" s="1165"/>
      <c r="JFT180" s="1165"/>
      <c r="JFU180" s="1165"/>
      <c r="JFV180" s="1165"/>
      <c r="JFW180" s="1165"/>
      <c r="JFX180" s="1165"/>
      <c r="JFY180" s="1165"/>
      <c r="JFZ180" s="1165"/>
      <c r="JGA180" s="1165"/>
      <c r="JGB180" s="1165"/>
      <c r="JGC180" s="1165"/>
      <c r="JGD180" s="1165"/>
      <c r="JGE180" s="1165"/>
      <c r="JGF180" s="1165"/>
      <c r="JGG180" s="1165"/>
      <c r="JGH180" s="1165"/>
      <c r="JGI180" s="1165"/>
      <c r="JGJ180" s="1165"/>
      <c r="JGK180" s="1165"/>
      <c r="JGL180" s="1165"/>
      <c r="JGM180" s="1165"/>
      <c r="JGN180" s="1165"/>
      <c r="JGO180" s="1165"/>
      <c r="JGP180" s="1165"/>
      <c r="JGQ180" s="1165"/>
      <c r="JGR180" s="1165"/>
      <c r="JGS180" s="1165"/>
      <c r="JGT180" s="1165"/>
      <c r="JGU180" s="1165"/>
      <c r="JGV180" s="1165"/>
      <c r="JGW180" s="1165"/>
      <c r="JGX180" s="1165"/>
      <c r="JGY180" s="1165"/>
      <c r="JGZ180" s="1165"/>
      <c r="JHA180" s="1165"/>
      <c r="JHB180" s="1165"/>
      <c r="JHC180" s="1165"/>
      <c r="JHD180" s="1165"/>
      <c r="JHE180" s="1165"/>
      <c r="JHF180" s="1165"/>
      <c r="JHG180" s="1165"/>
      <c r="JHH180" s="1165"/>
      <c r="JHI180" s="1165"/>
      <c r="JHJ180" s="1165"/>
      <c r="JHK180" s="1165"/>
      <c r="JHL180" s="1165"/>
      <c r="JHM180" s="1165"/>
      <c r="JHN180" s="1165"/>
      <c r="JHO180" s="1165"/>
      <c r="JHP180" s="1165"/>
      <c r="JHQ180" s="1165"/>
      <c r="JHR180" s="1165"/>
      <c r="JHS180" s="1165"/>
      <c r="JHT180" s="1165"/>
      <c r="JHU180" s="1165"/>
      <c r="JHV180" s="1165"/>
      <c r="JHW180" s="1165"/>
      <c r="JHX180" s="1165"/>
      <c r="JHY180" s="1165"/>
      <c r="JHZ180" s="1165"/>
      <c r="JIA180" s="1165"/>
      <c r="JIB180" s="1165"/>
      <c r="JIC180" s="1165"/>
      <c r="JID180" s="1165"/>
      <c r="JIE180" s="1165"/>
      <c r="JIF180" s="1165"/>
      <c r="JIG180" s="1165"/>
      <c r="JIH180" s="1165"/>
      <c r="JII180" s="1165"/>
      <c r="JIJ180" s="1165"/>
      <c r="JIK180" s="1165"/>
      <c r="JIL180" s="1165"/>
      <c r="JIM180" s="1165"/>
      <c r="JIN180" s="1165"/>
      <c r="JIO180" s="1165"/>
      <c r="JIP180" s="1165"/>
      <c r="JIQ180" s="1165"/>
      <c r="JIR180" s="1165"/>
      <c r="JIS180" s="1165"/>
      <c r="JIT180" s="1165"/>
      <c r="JIU180" s="1165"/>
      <c r="JIV180" s="1165"/>
      <c r="JIW180" s="1165"/>
      <c r="JIX180" s="1165"/>
      <c r="JIY180" s="1165"/>
      <c r="JIZ180" s="1165"/>
      <c r="JJA180" s="1165"/>
      <c r="JJB180" s="1165"/>
      <c r="JJC180" s="1165"/>
      <c r="JJD180" s="1165"/>
      <c r="JJE180" s="1165"/>
      <c r="JJF180" s="1165"/>
      <c r="JJG180" s="1165"/>
      <c r="JJH180" s="1165"/>
      <c r="JJI180" s="1165"/>
      <c r="JJJ180" s="1165"/>
      <c r="JJK180" s="1165"/>
      <c r="JJL180" s="1165"/>
      <c r="JJM180" s="1165"/>
      <c r="JJN180" s="1165"/>
      <c r="JJO180" s="1165"/>
      <c r="JJP180" s="1165"/>
      <c r="JJQ180" s="1165"/>
      <c r="JJR180" s="1165"/>
      <c r="JJS180" s="1165"/>
      <c r="JJT180" s="1165"/>
      <c r="JJU180" s="1165"/>
      <c r="JJV180" s="1165"/>
      <c r="JJW180" s="1165"/>
      <c r="JJX180" s="1165"/>
      <c r="JJY180" s="1165"/>
      <c r="JJZ180" s="1165"/>
      <c r="JKA180" s="1165"/>
      <c r="JKB180" s="1165"/>
      <c r="JKC180" s="1165"/>
      <c r="JKD180" s="1165"/>
      <c r="JKE180" s="1165"/>
      <c r="JKF180" s="1165"/>
      <c r="JKG180" s="1165"/>
      <c r="JKH180" s="1165"/>
      <c r="JKI180" s="1165"/>
      <c r="JKJ180" s="1165"/>
      <c r="JKK180" s="1165"/>
      <c r="JKL180" s="1165"/>
      <c r="JKM180" s="1165"/>
      <c r="JKN180" s="1165"/>
      <c r="JKO180" s="1165"/>
      <c r="JKP180" s="1165"/>
      <c r="JKQ180" s="1165"/>
      <c r="JKR180" s="1165"/>
      <c r="JKS180" s="1165"/>
      <c r="JKT180" s="1165"/>
      <c r="JKU180" s="1165"/>
      <c r="JKV180" s="1165"/>
      <c r="JKW180" s="1165"/>
      <c r="JKX180" s="1165"/>
      <c r="JKY180" s="1165"/>
      <c r="JKZ180" s="1165"/>
      <c r="JLA180" s="1165"/>
      <c r="JLB180" s="1165"/>
      <c r="JLC180" s="1165"/>
      <c r="JLD180" s="1165"/>
      <c r="JLE180" s="1165"/>
      <c r="JLF180" s="1165"/>
      <c r="JLG180" s="1165"/>
      <c r="JLH180" s="1165"/>
      <c r="JLI180" s="1165"/>
      <c r="JLJ180" s="1165"/>
      <c r="JLK180" s="1165"/>
      <c r="JLL180" s="1165"/>
      <c r="JLM180" s="1165"/>
      <c r="JLN180" s="1165"/>
      <c r="JLO180" s="1165"/>
      <c r="JLP180" s="1165"/>
      <c r="JLQ180" s="1165"/>
      <c r="JLR180" s="1165"/>
      <c r="JLS180" s="1165"/>
      <c r="JLT180" s="1165"/>
      <c r="JLU180" s="1165"/>
      <c r="JLV180" s="1165"/>
      <c r="JLW180" s="1165"/>
      <c r="JLX180" s="1165"/>
      <c r="JLY180" s="1165"/>
      <c r="JLZ180" s="1165"/>
      <c r="JMA180" s="1165"/>
      <c r="JMB180" s="1165"/>
      <c r="JMC180" s="1165"/>
      <c r="JMD180" s="1165"/>
      <c r="JME180" s="1165"/>
      <c r="JMF180" s="1165"/>
      <c r="JMG180" s="1165"/>
      <c r="JMH180" s="1165"/>
      <c r="JMI180" s="1165"/>
      <c r="JMJ180" s="1165"/>
      <c r="JMK180" s="1165"/>
      <c r="JML180" s="1165"/>
      <c r="JMM180" s="1165"/>
      <c r="JMN180" s="1165"/>
      <c r="JMO180" s="1165"/>
      <c r="JMP180" s="1165"/>
      <c r="JMQ180" s="1165"/>
      <c r="JMR180" s="1165"/>
      <c r="JMS180" s="1165"/>
      <c r="JMT180" s="1165"/>
      <c r="JMU180" s="1165"/>
      <c r="JMV180" s="1165"/>
      <c r="JMW180" s="1165"/>
      <c r="JMX180" s="1165"/>
      <c r="JMY180" s="1165"/>
      <c r="JMZ180" s="1165"/>
      <c r="JNA180" s="1165"/>
      <c r="JNB180" s="1165"/>
      <c r="JNC180" s="1165"/>
      <c r="JND180" s="1165"/>
      <c r="JNE180" s="1165"/>
      <c r="JNF180" s="1165"/>
      <c r="JNG180" s="1165"/>
      <c r="JNH180" s="1165"/>
      <c r="JNI180" s="1165"/>
      <c r="JNJ180" s="1165"/>
      <c r="JNK180" s="1165"/>
      <c r="JNL180" s="1165"/>
      <c r="JNM180" s="1165"/>
      <c r="JNN180" s="1165"/>
      <c r="JNO180" s="1165"/>
      <c r="JNP180" s="1165"/>
      <c r="JNQ180" s="1165"/>
      <c r="JNR180" s="1165"/>
      <c r="JNS180" s="1165"/>
      <c r="JNT180" s="1165"/>
      <c r="JNU180" s="1165"/>
      <c r="JNV180" s="1165"/>
      <c r="JNW180" s="1165"/>
      <c r="JNX180" s="1165"/>
      <c r="JNY180" s="1165"/>
      <c r="JNZ180" s="1165"/>
      <c r="JOA180" s="1165"/>
      <c r="JOB180" s="1165"/>
      <c r="JOC180" s="1165"/>
      <c r="JOD180" s="1165"/>
      <c r="JOE180" s="1165"/>
      <c r="JOF180" s="1165"/>
      <c r="JOG180" s="1165"/>
      <c r="JOH180" s="1165"/>
      <c r="JOI180" s="1165"/>
      <c r="JOJ180" s="1165"/>
      <c r="JOK180" s="1165"/>
      <c r="JOL180" s="1165"/>
      <c r="JOM180" s="1165"/>
      <c r="JON180" s="1165"/>
      <c r="JOO180" s="1165"/>
      <c r="JOP180" s="1165"/>
      <c r="JOQ180" s="1165"/>
      <c r="JOR180" s="1165"/>
      <c r="JOS180" s="1165"/>
      <c r="JOT180" s="1165"/>
      <c r="JOU180" s="1165"/>
      <c r="JOV180" s="1165"/>
      <c r="JOW180" s="1165"/>
      <c r="JOX180" s="1165"/>
      <c r="JOY180" s="1165"/>
      <c r="JOZ180" s="1165"/>
      <c r="JPA180" s="1165"/>
      <c r="JPB180" s="1165"/>
      <c r="JPC180" s="1165"/>
      <c r="JPD180" s="1165"/>
      <c r="JPE180" s="1165"/>
      <c r="JPF180" s="1165"/>
      <c r="JPG180" s="1165"/>
      <c r="JPH180" s="1165"/>
      <c r="JPI180" s="1165"/>
      <c r="JPJ180" s="1165"/>
      <c r="JPK180" s="1165"/>
      <c r="JPL180" s="1165"/>
      <c r="JPM180" s="1165"/>
      <c r="JPN180" s="1165"/>
      <c r="JPO180" s="1165"/>
      <c r="JPP180" s="1165"/>
      <c r="JPQ180" s="1165"/>
      <c r="JPR180" s="1165"/>
      <c r="JPS180" s="1165"/>
      <c r="JPT180" s="1165"/>
      <c r="JPU180" s="1165"/>
      <c r="JPV180" s="1165"/>
      <c r="JPW180" s="1165"/>
      <c r="JPX180" s="1165"/>
      <c r="JPY180" s="1165"/>
      <c r="JPZ180" s="1165"/>
      <c r="JQA180" s="1165"/>
      <c r="JQB180" s="1165"/>
      <c r="JQC180" s="1165"/>
      <c r="JQD180" s="1165"/>
      <c r="JQE180" s="1165"/>
      <c r="JQF180" s="1165"/>
      <c r="JQG180" s="1165"/>
      <c r="JQH180" s="1165"/>
      <c r="JQI180" s="1165"/>
      <c r="JQJ180" s="1165"/>
      <c r="JQK180" s="1165"/>
      <c r="JQL180" s="1165"/>
      <c r="JQM180" s="1165"/>
      <c r="JQN180" s="1165"/>
      <c r="JQO180" s="1165"/>
      <c r="JQP180" s="1165"/>
      <c r="JQQ180" s="1165"/>
      <c r="JQR180" s="1165"/>
      <c r="JQS180" s="1165"/>
      <c r="JQT180" s="1165"/>
      <c r="JQU180" s="1165"/>
      <c r="JQV180" s="1165"/>
      <c r="JQW180" s="1165"/>
      <c r="JQX180" s="1165"/>
      <c r="JQY180" s="1165"/>
      <c r="JQZ180" s="1165"/>
      <c r="JRA180" s="1165"/>
      <c r="JRB180" s="1165"/>
      <c r="JRC180" s="1165"/>
      <c r="JRD180" s="1165"/>
      <c r="JRE180" s="1165"/>
      <c r="JRF180" s="1165"/>
      <c r="JRG180" s="1165"/>
      <c r="JRH180" s="1165"/>
      <c r="JRI180" s="1165"/>
      <c r="JRJ180" s="1165"/>
      <c r="JRK180" s="1165"/>
      <c r="JRL180" s="1165"/>
      <c r="JRM180" s="1165"/>
      <c r="JRN180" s="1165"/>
      <c r="JRO180" s="1165"/>
      <c r="JRP180" s="1165"/>
      <c r="JRQ180" s="1165"/>
      <c r="JRR180" s="1165"/>
      <c r="JRS180" s="1165"/>
      <c r="JRT180" s="1165"/>
      <c r="JRU180" s="1165"/>
      <c r="JRV180" s="1165"/>
      <c r="JRW180" s="1165"/>
      <c r="JRX180" s="1165"/>
      <c r="JRY180" s="1165"/>
      <c r="JRZ180" s="1165"/>
      <c r="JSA180" s="1165"/>
      <c r="JSB180" s="1165"/>
      <c r="JSC180" s="1165"/>
      <c r="JSD180" s="1165"/>
      <c r="JSE180" s="1165"/>
      <c r="JSF180" s="1165"/>
      <c r="JSG180" s="1165"/>
      <c r="JSH180" s="1165"/>
      <c r="JSI180" s="1165"/>
      <c r="JSJ180" s="1165"/>
      <c r="JSK180" s="1165"/>
      <c r="JSL180" s="1165"/>
      <c r="JSM180" s="1165"/>
      <c r="JSN180" s="1165"/>
      <c r="JSO180" s="1165"/>
      <c r="JSP180" s="1165"/>
      <c r="JSQ180" s="1165"/>
      <c r="JSR180" s="1165"/>
      <c r="JSS180" s="1165"/>
      <c r="JST180" s="1165"/>
      <c r="JSU180" s="1165"/>
      <c r="JSV180" s="1165"/>
      <c r="JSW180" s="1165"/>
      <c r="JSX180" s="1165"/>
      <c r="JSY180" s="1165"/>
      <c r="JSZ180" s="1165"/>
      <c r="JTA180" s="1165"/>
      <c r="JTB180" s="1165"/>
      <c r="JTC180" s="1165"/>
      <c r="JTD180" s="1165"/>
      <c r="JTE180" s="1165"/>
      <c r="JTF180" s="1165"/>
      <c r="JTG180" s="1165"/>
      <c r="JTH180" s="1165"/>
      <c r="JTI180" s="1165"/>
      <c r="JTJ180" s="1165"/>
      <c r="JTK180" s="1165"/>
      <c r="JTL180" s="1165"/>
      <c r="JTM180" s="1165"/>
      <c r="JTN180" s="1165"/>
      <c r="JTO180" s="1165"/>
      <c r="JTP180" s="1165"/>
      <c r="JTQ180" s="1165"/>
      <c r="JTR180" s="1165"/>
      <c r="JTS180" s="1165"/>
      <c r="JTT180" s="1165"/>
      <c r="JTU180" s="1165"/>
      <c r="JTV180" s="1165"/>
      <c r="JTW180" s="1165"/>
      <c r="JTX180" s="1165"/>
      <c r="JTY180" s="1165"/>
      <c r="JTZ180" s="1165"/>
      <c r="JUA180" s="1165"/>
      <c r="JUB180" s="1165"/>
      <c r="JUC180" s="1165"/>
      <c r="JUD180" s="1165"/>
      <c r="JUE180" s="1165"/>
      <c r="JUF180" s="1165"/>
      <c r="JUG180" s="1165"/>
      <c r="JUH180" s="1165"/>
      <c r="JUI180" s="1165"/>
      <c r="JUJ180" s="1165"/>
      <c r="JUK180" s="1165"/>
      <c r="JUL180" s="1165"/>
      <c r="JUM180" s="1165"/>
      <c r="JUN180" s="1165"/>
      <c r="JUO180" s="1165"/>
      <c r="JUP180" s="1165"/>
      <c r="JUQ180" s="1165"/>
      <c r="JUR180" s="1165"/>
      <c r="JUS180" s="1165"/>
      <c r="JUT180" s="1165"/>
      <c r="JUU180" s="1165"/>
      <c r="JUV180" s="1165"/>
      <c r="JUW180" s="1165"/>
      <c r="JUX180" s="1165"/>
      <c r="JUY180" s="1165"/>
      <c r="JUZ180" s="1165"/>
      <c r="JVA180" s="1165"/>
      <c r="JVB180" s="1165"/>
      <c r="JVC180" s="1165"/>
      <c r="JVD180" s="1165"/>
      <c r="JVE180" s="1165"/>
      <c r="JVF180" s="1165"/>
      <c r="JVG180" s="1165"/>
      <c r="JVH180" s="1165"/>
      <c r="JVI180" s="1165"/>
      <c r="JVJ180" s="1165"/>
      <c r="JVK180" s="1165"/>
      <c r="JVL180" s="1165"/>
      <c r="JVM180" s="1165"/>
      <c r="JVN180" s="1165"/>
      <c r="JVO180" s="1165"/>
      <c r="JVP180" s="1165"/>
      <c r="JVQ180" s="1165"/>
      <c r="JVR180" s="1165"/>
      <c r="JVS180" s="1165"/>
      <c r="JVT180" s="1165"/>
      <c r="JVU180" s="1165"/>
      <c r="JVV180" s="1165"/>
      <c r="JVW180" s="1165"/>
      <c r="JVX180" s="1165"/>
      <c r="JVY180" s="1165"/>
      <c r="JVZ180" s="1165"/>
      <c r="JWA180" s="1165"/>
      <c r="JWB180" s="1165"/>
      <c r="JWC180" s="1165"/>
      <c r="JWD180" s="1165"/>
      <c r="JWE180" s="1165"/>
      <c r="JWF180" s="1165"/>
      <c r="JWG180" s="1165"/>
      <c r="JWH180" s="1165"/>
      <c r="JWI180" s="1165"/>
      <c r="JWJ180" s="1165"/>
      <c r="JWK180" s="1165"/>
      <c r="JWL180" s="1165"/>
      <c r="JWM180" s="1165"/>
      <c r="JWN180" s="1165"/>
      <c r="JWO180" s="1165"/>
      <c r="JWP180" s="1165"/>
      <c r="JWQ180" s="1165"/>
      <c r="JWR180" s="1165"/>
      <c r="JWS180" s="1165"/>
      <c r="JWT180" s="1165"/>
      <c r="JWU180" s="1165"/>
      <c r="JWV180" s="1165"/>
      <c r="JWW180" s="1165"/>
      <c r="JWX180" s="1165"/>
      <c r="JWY180" s="1165"/>
      <c r="JWZ180" s="1165"/>
      <c r="JXA180" s="1165"/>
      <c r="JXB180" s="1165"/>
      <c r="JXC180" s="1165"/>
      <c r="JXD180" s="1165"/>
      <c r="JXE180" s="1165"/>
      <c r="JXF180" s="1165"/>
      <c r="JXG180" s="1165"/>
      <c r="JXH180" s="1165"/>
      <c r="JXI180" s="1165"/>
      <c r="JXJ180" s="1165"/>
      <c r="JXK180" s="1165"/>
      <c r="JXL180" s="1165"/>
      <c r="JXM180" s="1165"/>
      <c r="JXN180" s="1165"/>
      <c r="JXO180" s="1165"/>
      <c r="JXP180" s="1165"/>
      <c r="JXQ180" s="1165"/>
      <c r="JXR180" s="1165"/>
      <c r="JXS180" s="1165"/>
      <c r="JXT180" s="1165"/>
      <c r="JXU180" s="1165"/>
      <c r="JXV180" s="1165"/>
      <c r="JXW180" s="1165"/>
      <c r="JXX180" s="1165"/>
      <c r="JXY180" s="1165"/>
      <c r="JXZ180" s="1165"/>
      <c r="JYA180" s="1165"/>
      <c r="JYB180" s="1165"/>
      <c r="JYC180" s="1165"/>
      <c r="JYD180" s="1165"/>
      <c r="JYE180" s="1165"/>
      <c r="JYF180" s="1165"/>
      <c r="JYG180" s="1165"/>
      <c r="JYH180" s="1165"/>
      <c r="JYI180" s="1165"/>
      <c r="JYJ180" s="1165"/>
      <c r="JYK180" s="1165"/>
      <c r="JYL180" s="1165"/>
      <c r="JYM180" s="1165"/>
      <c r="JYN180" s="1165"/>
      <c r="JYO180" s="1165"/>
      <c r="JYP180" s="1165"/>
      <c r="JYQ180" s="1165"/>
      <c r="JYR180" s="1165"/>
      <c r="JYS180" s="1165"/>
      <c r="JYT180" s="1165"/>
      <c r="JYU180" s="1165"/>
      <c r="JYV180" s="1165"/>
      <c r="JYW180" s="1165"/>
      <c r="JYX180" s="1165"/>
      <c r="JYY180" s="1165"/>
      <c r="JYZ180" s="1165"/>
      <c r="JZA180" s="1165"/>
      <c r="JZB180" s="1165"/>
      <c r="JZC180" s="1165"/>
      <c r="JZD180" s="1165"/>
      <c r="JZE180" s="1165"/>
      <c r="JZF180" s="1165"/>
      <c r="JZG180" s="1165"/>
      <c r="JZH180" s="1165"/>
      <c r="JZI180" s="1165"/>
      <c r="JZJ180" s="1165"/>
      <c r="JZK180" s="1165"/>
      <c r="JZL180" s="1165"/>
      <c r="JZM180" s="1165"/>
      <c r="JZN180" s="1165"/>
      <c r="JZO180" s="1165"/>
      <c r="JZP180" s="1165"/>
      <c r="JZQ180" s="1165"/>
      <c r="JZR180" s="1165"/>
      <c r="JZS180" s="1165"/>
      <c r="JZT180" s="1165"/>
      <c r="JZU180" s="1165"/>
      <c r="JZV180" s="1165"/>
      <c r="JZW180" s="1165"/>
      <c r="JZX180" s="1165"/>
      <c r="JZY180" s="1165"/>
      <c r="JZZ180" s="1165"/>
      <c r="KAA180" s="1165"/>
      <c r="KAB180" s="1165"/>
      <c r="KAC180" s="1165"/>
      <c r="KAD180" s="1165"/>
      <c r="KAE180" s="1165"/>
      <c r="KAF180" s="1165"/>
      <c r="KAG180" s="1165"/>
      <c r="KAH180" s="1165"/>
      <c r="KAI180" s="1165"/>
      <c r="KAJ180" s="1165"/>
      <c r="KAK180" s="1165"/>
      <c r="KAL180" s="1165"/>
      <c r="KAM180" s="1165"/>
      <c r="KAN180" s="1165"/>
      <c r="KAO180" s="1165"/>
      <c r="KAP180" s="1165"/>
      <c r="KAQ180" s="1165"/>
      <c r="KAR180" s="1165"/>
      <c r="KAS180" s="1165"/>
      <c r="KAT180" s="1165"/>
      <c r="KAU180" s="1165"/>
      <c r="KAV180" s="1165"/>
      <c r="KAW180" s="1165"/>
      <c r="KAX180" s="1165"/>
      <c r="KAY180" s="1165"/>
      <c r="KAZ180" s="1165"/>
      <c r="KBA180" s="1165"/>
      <c r="KBB180" s="1165"/>
      <c r="KBC180" s="1165"/>
      <c r="KBD180" s="1165"/>
      <c r="KBE180" s="1165"/>
      <c r="KBF180" s="1165"/>
      <c r="KBG180" s="1165"/>
      <c r="KBH180" s="1165"/>
      <c r="KBI180" s="1165"/>
      <c r="KBJ180" s="1165"/>
      <c r="KBK180" s="1165"/>
      <c r="KBL180" s="1165"/>
      <c r="KBM180" s="1165"/>
      <c r="KBN180" s="1165"/>
      <c r="KBO180" s="1165"/>
      <c r="KBP180" s="1165"/>
      <c r="KBQ180" s="1165"/>
      <c r="KBR180" s="1165"/>
      <c r="KBS180" s="1165"/>
      <c r="KBT180" s="1165"/>
      <c r="KBU180" s="1165"/>
      <c r="KBV180" s="1165"/>
      <c r="KBW180" s="1165"/>
      <c r="KBX180" s="1165"/>
      <c r="KBY180" s="1165"/>
      <c r="KBZ180" s="1165"/>
      <c r="KCA180" s="1165"/>
      <c r="KCB180" s="1165"/>
      <c r="KCC180" s="1165"/>
      <c r="KCD180" s="1165"/>
      <c r="KCE180" s="1165"/>
      <c r="KCF180" s="1165"/>
      <c r="KCG180" s="1165"/>
      <c r="KCH180" s="1165"/>
      <c r="KCI180" s="1165"/>
      <c r="KCJ180" s="1165"/>
      <c r="KCK180" s="1165"/>
      <c r="KCL180" s="1165"/>
      <c r="KCM180" s="1165"/>
      <c r="KCN180" s="1165"/>
      <c r="KCO180" s="1165"/>
      <c r="KCP180" s="1165"/>
      <c r="KCQ180" s="1165"/>
      <c r="KCR180" s="1165"/>
      <c r="KCS180" s="1165"/>
      <c r="KCT180" s="1165"/>
      <c r="KCU180" s="1165"/>
      <c r="KCV180" s="1165"/>
      <c r="KCW180" s="1165"/>
      <c r="KCX180" s="1165"/>
      <c r="KCY180" s="1165"/>
      <c r="KCZ180" s="1165"/>
      <c r="KDA180" s="1165"/>
      <c r="KDB180" s="1165"/>
      <c r="KDC180" s="1165"/>
      <c r="KDD180" s="1165"/>
      <c r="KDE180" s="1165"/>
      <c r="KDF180" s="1165"/>
      <c r="KDG180" s="1165"/>
      <c r="KDH180" s="1165"/>
      <c r="KDI180" s="1165"/>
      <c r="KDJ180" s="1165"/>
      <c r="KDK180" s="1165"/>
      <c r="KDL180" s="1165"/>
      <c r="KDM180" s="1165"/>
      <c r="KDN180" s="1165"/>
      <c r="KDO180" s="1165"/>
      <c r="KDP180" s="1165"/>
      <c r="KDQ180" s="1165"/>
      <c r="KDR180" s="1165"/>
      <c r="KDS180" s="1165"/>
      <c r="KDT180" s="1165"/>
      <c r="KDU180" s="1165"/>
      <c r="KDV180" s="1165"/>
      <c r="KDW180" s="1165"/>
      <c r="KDX180" s="1165"/>
      <c r="KDY180" s="1165"/>
      <c r="KDZ180" s="1165"/>
      <c r="KEA180" s="1165"/>
      <c r="KEB180" s="1165"/>
      <c r="KEC180" s="1165"/>
      <c r="KED180" s="1165"/>
      <c r="KEE180" s="1165"/>
      <c r="KEF180" s="1165"/>
      <c r="KEG180" s="1165"/>
      <c r="KEH180" s="1165"/>
      <c r="KEI180" s="1165"/>
      <c r="KEJ180" s="1165"/>
      <c r="KEK180" s="1165"/>
      <c r="KEL180" s="1165"/>
      <c r="KEM180" s="1165"/>
      <c r="KEN180" s="1165"/>
      <c r="KEO180" s="1165"/>
      <c r="KEP180" s="1165"/>
      <c r="KEQ180" s="1165"/>
      <c r="KER180" s="1165"/>
      <c r="KES180" s="1165"/>
      <c r="KET180" s="1165"/>
      <c r="KEU180" s="1165"/>
      <c r="KEV180" s="1165"/>
      <c r="KEW180" s="1165"/>
      <c r="KEX180" s="1165"/>
      <c r="KEY180" s="1165"/>
      <c r="KEZ180" s="1165"/>
      <c r="KFA180" s="1165"/>
      <c r="KFB180" s="1165"/>
      <c r="KFC180" s="1165"/>
      <c r="KFD180" s="1165"/>
      <c r="KFE180" s="1165"/>
      <c r="KFF180" s="1165"/>
      <c r="KFG180" s="1165"/>
      <c r="KFH180" s="1165"/>
      <c r="KFI180" s="1165"/>
      <c r="KFJ180" s="1165"/>
      <c r="KFK180" s="1165"/>
      <c r="KFL180" s="1165"/>
      <c r="KFM180" s="1165"/>
      <c r="KFN180" s="1165"/>
      <c r="KFO180" s="1165"/>
      <c r="KFP180" s="1165"/>
      <c r="KFQ180" s="1165"/>
      <c r="KFR180" s="1165"/>
      <c r="KFS180" s="1165"/>
      <c r="KFT180" s="1165"/>
      <c r="KFU180" s="1165"/>
      <c r="KFV180" s="1165"/>
      <c r="KFW180" s="1165"/>
      <c r="KFX180" s="1165"/>
      <c r="KFY180" s="1165"/>
      <c r="KFZ180" s="1165"/>
      <c r="KGA180" s="1165"/>
      <c r="KGB180" s="1165"/>
      <c r="KGC180" s="1165"/>
      <c r="KGD180" s="1165"/>
      <c r="KGE180" s="1165"/>
      <c r="KGF180" s="1165"/>
      <c r="KGG180" s="1165"/>
      <c r="KGH180" s="1165"/>
      <c r="KGI180" s="1165"/>
      <c r="KGJ180" s="1165"/>
      <c r="KGK180" s="1165"/>
      <c r="KGL180" s="1165"/>
      <c r="KGM180" s="1165"/>
      <c r="KGN180" s="1165"/>
      <c r="KGO180" s="1165"/>
      <c r="KGP180" s="1165"/>
      <c r="KGQ180" s="1165"/>
      <c r="KGR180" s="1165"/>
      <c r="KGS180" s="1165"/>
      <c r="KGT180" s="1165"/>
      <c r="KGU180" s="1165"/>
      <c r="KGV180" s="1165"/>
      <c r="KGW180" s="1165"/>
      <c r="KGX180" s="1165"/>
      <c r="KGY180" s="1165"/>
      <c r="KGZ180" s="1165"/>
      <c r="KHA180" s="1165"/>
      <c r="KHB180" s="1165"/>
      <c r="KHC180" s="1165"/>
      <c r="KHD180" s="1165"/>
      <c r="KHE180" s="1165"/>
      <c r="KHF180" s="1165"/>
      <c r="KHG180" s="1165"/>
      <c r="KHH180" s="1165"/>
      <c r="KHI180" s="1165"/>
      <c r="KHJ180" s="1165"/>
      <c r="KHK180" s="1165"/>
      <c r="KHL180" s="1165"/>
      <c r="KHM180" s="1165"/>
      <c r="KHN180" s="1165"/>
      <c r="KHO180" s="1165"/>
      <c r="KHP180" s="1165"/>
      <c r="KHQ180" s="1165"/>
      <c r="KHR180" s="1165"/>
      <c r="KHS180" s="1165"/>
      <c r="KHT180" s="1165"/>
      <c r="KHU180" s="1165"/>
      <c r="KHV180" s="1165"/>
      <c r="KHW180" s="1165"/>
      <c r="KHX180" s="1165"/>
      <c r="KHY180" s="1165"/>
      <c r="KHZ180" s="1165"/>
      <c r="KIA180" s="1165"/>
      <c r="KIB180" s="1165"/>
      <c r="KIC180" s="1165"/>
      <c r="KID180" s="1165"/>
      <c r="KIE180" s="1165"/>
      <c r="KIF180" s="1165"/>
      <c r="KIG180" s="1165"/>
      <c r="KIH180" s="1165"/>
      <c r="KII180" s="1165"/>
      <c r="KIJ180" s="1165"/>
      <c r="KIK180" s="1165"/>
      <c r="KIL180" s="1165"/>
      <c r="KIM180" s="1165"/>
      <c r="KIN180" s="1165"/>
      <c r="KIO180" s="1165"/>
      <c r="KIP180" s="1165"/>
      <c r="KIQ180" s="1165"/>
      <c r="KIR180" s="1165"/>
      <c r="KIS180" s="1165"/>
      <c r="KIT180" s="1165"/>
      <c r="KIU180" s="1165"/>
      <c r="KIV180" s="1165"/>
      <c r="KIW180" s="1165"/>
      <c r="KIX180" s="1165"/>
      <c r="KIY180" s="1165"/>
      <c r="KIZ180" s="1165"/>
      <c r="KJA180" s="1165"/>
      <c r="KJB180" s="1165"/>
      <c r="KJC180" s="1165"/>
      <c r="KJD180" s="1165"/>
      <c r="KJE180" s="1165"/>
      <c r="KJF180" s="1165"/>
      <c r="KJG180" s="1165"/>
      <c r="KJH180" s="1165"/>
      <c r="KJI180" s="1165"/>
      <c r="KJJ180" s="1165"/>
      <c r="KJK180" s="1165"/>
      <c r="KJL180" s="1165"/>
      <c r="KJM180" s="1165"/>
      <c r="KJN180" s="1165"/>
      <c r="KJO180" s="1165"/>
      <c r="KJP180" s="1165"/>
      <c r="KJQ180" s="1165"/>
      <c r="KJR180" s="1165"/>
      <c r="KJS180" s="1165"/>
      <c r="KJT180" s="1165"/>
      <c r="KJU180" s="1165"/>
      <c r="KJV180" s="1165"/>
      <c r="KJW180" s="1165"/>
      <c r="KJX180" s="1165"/>
      <c r="KJY180" s="1165"/>
      <c r="KJZ180" s="1165"/>
      <c r="KKA180" s="1165"/>
      <c r="KKB180" s="1165"/>
      <c r="KKC180" s="1165"/>
      <c r="KKD180" s="1165"/>
      <c r="KKE180" s="1165"/>
      <c r="KKF180" s="1165"/>
      <c r="KKG180" s="1165"/>
      <c r="KKH180" s="1165"/>
      <c r="KKI180" s="1165"/>
      <c r="KKJ180" s="1165"/>
      <c r="KKK180" s="1165"/>
      <c r="KKL180" s="1165"/>
      <c r="KKM180" s="1165"/>
      <c r="KKN180" s="1165"/>
      <c r="KKO180" s="1165"/>
      <c r="KKP180" s="1165"/>
      <c r="KKQ180" s="1165"/>
      <c r="KKR180" s="1165"/>
      <c r="KKS180" s="1165"/>
      <c r="KKT180" s="1165"/>
      <c r="KKU180" s="1165"/>
      <c r="KKV180" s="1165"/>
      <c r="KKW180" s="1165"/>
      <c r="KKX180" s="1165"/>
      <c r="KKY180" s="1165"/>
      <c r="KKZ180" s="1165"/>
      <c r="KLA180" s="1165"/>
      <c r="KLB180" s="1165"/>
      <c r="KLC180" s="1165"/>
      <c r="KLD180" s="1165"/>
      <c r="KLE180" s="1165"/>
      <c r="KLF180" s="1165"/>
      <c r="KLG180" s="1165"/>
      <c r="KLH180" s="1165"/>
      <c r="KLI180" s="1165"/>
      <c r="KLJ180" s="1165"/>
      <c r="KLK180" s="1165"/>
      <c r="KLL180" s="1165"/>
      <c r="KLM180" s="1165"/>
      <c r="KLN180" s="1165"/>
      <c r="KLO180" s="1165"/>
      <c r="KLP180" s="1165"/>
      <c r="KLQ180" s="1165"/>
      <c r="KLR180" s="1165"/>
      <c r="KLS180" s="1165"/>
      <c r="KLT180" s="1165"/>
      <c r="KLU180" s="1165"/>
      <c r="KLV180" s="1165"/>
      <c r="KLW180" s="1165"/>
      <c r="KLX180" s="1165"/>
      <c r="KLY180" s="1165"/>
      <c r="KLZ180" s="1165"/>
      <c r="KMA180" s="1165"/>
      <c r="KMB180" s="1165"/>
      <c r="KMC180" s="1165"/>
      <c r="KMD180" s="1165"/>
      <c r="KME180" s="1165"/>
      <c r="KMF180" s="1165"/>
      <c r="KMG180" s="1165"/>
      <c r="KMH180" s="1165"/>
      <c r="KMI180" s="1165"/>
      <c r="KMJ180" s="1165"/>
      <c r="KMK180" s="1165"/>
      <c r="KML180" s="1165"/>
      <c r="KMM180" s="1165"/>
      <c r="KMN180" s="1165"/>
      <c r="KMO180" s="1165"/>
      <c r="KMP180" s="1165"/>
      <c r="KMQ180" s="1165"/>
      <c r="KMR180" s="1165"/>
      <c r="KMS180" s="1165"/>
      <c r="KMT180" s="1165"/>
      <c r="KMU180" s="1165"/>
      <c r="KMV180" s="1165"/>
      <c r="KMW180" s="1165"/>
      <c r="KMX180" s="1165"/>
      <c r="KMY180" s="1165"/>
      <c r="KMZ180" s="1165"/>
      <c r="KNA180" s="1165"/>
      <c r="KNB180" s="1165"/>
      <c r="KNC180" s="1165"/>
      <c r="KND180" s="1165"/>
      <c r="KNE180" s="1165"/>
      <c r="KNF180" s="1165"/>
      <c r="KNG180" s="1165"/>
      <c r="KNH180" s="1165"/>
      <c r="KNI180" s="1165"/>
      <c r="KNJ180" s="1165"/>
      <c r="KNK180" s="1165"/>
      <c r="KNL180" s="1165"/>
      <c r="KNM180" s="1165"/>
      <c r="KNN180" s="1165"/>
      <c r="KNO180" s="1165"/>
      <c r="KNP180" s="1165"/>
      <c r="KNQ180" s="1165"/>
      <c r="KNR180" s="1165"/>
      <c r="KNS180" s="1165"/>
      <c r="KNT180" s="1165"/>
      <c r="KNU180" s="1165"/>
      <c r="KNV180" s="1165"/>
      <c r="KNW180" s="1165"/>
      <c r="KNX180" s="1165"/>
      <c r="KNY180" s="1165"/>
      <c r="KNZ180" s="1165"/>
      <c r="KOA180" s="1165"/>
      <c r="KOB180" s="1165"/>
      <c r="KOC180" s="1165"/>
      <c r="KOD180" s="1165"/>
      <c r="KOE180" s="1165"/>
      <c r="KOF180" s="1165"/>
      <c r="KOG180" s="1165"/>
      <c r="KOH180" s="1165"/>
      <c r="KOI180" s="1165"/>
      <c r="KOJ180" s="1165"/>
      <c r="KOK180" s="1165"/>
      <c r="KOL180" s="1165"/>
      <c r="KOM180" s="1165"/>
      <c r="KON180" s="1165"/>
      <c r="KOO180" s="1165"/>
      <c r="KOP180" s="1165"/>
      <c r="KOQ180" s="1165"/>
      <c r="KOR180" s="1165"/>
      <c r="KOS180" s="1165"/>
      <c r="KOT180" s="1165"/>
      <c r="KOU180" s="1165"/>
      <c r="KOV180" s="1165"/>
      <c r="KOW180" s="1165"/>
      <c r="KOX180" s="1165"/>
      <c r="KOY180" s="1165"/>
      <c r="KOZ180" s="1165"/>
      <c r="KPA180" s="1165"/>
      <c r="KPB180" s="1165"/>
      <c r="KPC180" s="1165"/>
      <c r="KPD180" s="1165"/>
      <c r="KPE180" s="1165"/>
      <c r="KPF180" s="1165"/>
      <c r="KPG180" s="1165"/>
      <c r="KPH180" s="1165"/>
      <c r="KPI180" s="1165"/>
      <c r="KPJ180" s="1165"/>
      <c r="KPK180" s="1165"/>
      <c r="KPL180" s="1165"/>
      <c r="KPM180" s="1165"/>
      <c r="KPN180" s="1165"/>
      <c r="KPO180" s="1165"/>
      <c r="KPP180" s="1165"/>
      <c r="KPQ180" s="1165"/>
      <c r="KPR180" s="1165"/>
      <c r="KPS180" s="1165"/>
      <c r="KPT180" s="1165"/>
      <c r="KPU180" s="1165"/>
      <c r="KPV180" s="1165"/>
      <c r="KPW180" s="1165"/>
      <c r="KPX180" s="1165"/>
      <c r="KPY180" s="1165"/>
      <c r="KPZ180" s="1165"/>
      <c r="KQA180" s="1165"/>
      <c r="KQB180" s="1165"/>
      <c r="KQC180" s="1165"/>
      <c r="KQD180" s="1165"/>
      <c r="KQE180" s="1165"/>
      <c r="KQF180" s="1165"/>
      <c r="KQG180" s="1165"/>
      <c r="KQH180" s="1165"/>
      <c r="KQI180" s="1165"/>
      <c r="KQJ180" s="1165"/>
      <c r="KQK180" s="1165"/>
      <c r="KQL180" s="1165"/>
      <c r="KQM180" s="1165"/>
      <c r="KQN180" s="1165"/>
      <c r="KQO180" s="1165"/>
      <c r="KQP180" s="1165"/>
      <c r="KQQ180" s="1165"/>
      <c r="KQR180" s="1165"/>
      <c r="KQS180" s="1165"/>
      <c r="KQT180" s="1165"/>
      <c r="KQU180" s="1165"/>
      <c r="KQV180" s="1165"/>
      <c r="KQW180" s="1165"/>
      <c r="KQX180" s="1165"/>
      <c r="KQY180" s="1165"/>
      <c r="KQZ180" s="1165"/>
      <c r="KRA180" s="1165"/>
      <c r="KRB180" s="1165"/>
      <c r="KRC180" s="1165"/>
      <c r="KRD180" s="1165"/>
      <c r="KRE180" s="1165"/>
      <c r="KRF180" s="1165"/>
      <c r="KRG180" s="1165"/>
      <c r="KRH180" s="1165"/>
      <c r="KRI180" s="1165"/>
      <c r="KRJ180" s="1165"/>
      <c r="KRK180" s="1165"/>
      <c r="KRL180" s="1165"/>
      <c r="KRM180" s="1165"/>
      <c r="KRN180" s="1165"/>
      <c r="KRO180" s="1165"/>
      <c r="KRP180" s="1165"/>
      <c r="KRQ180" s="1165"/>
      <c r="KRR180" s="1165"/>
      <c r="KRS180" s="1165"/>
      <c r="KRT180" s="1165"/>
      <c r="KRU180" s="1165"/>
      <c r="KRV180" s="1165"/>
      <c r="KRW180" s="1165"/>
      <c r="KRX180" s="1165"/>
      <c r="KRY180" s="1165"/>
      <c r="KRZ180" s="1165"/>
      <c r="KSA180" s="1165"/>
      <c r="KSB180" s="1165"/>
      <c r="KSC180" s="1165"/>
      <c r="KSD180" s="1165"/>
      <c r="KSE180" s="1165"/>
      <c r="KSF180" s="1165"/>
      <c r="KSG180" s="1165"/>
      <c r="KSH180" s="1165"/>
      <c r="KSI180" s="1165"/>
      <c r="KSJ180" s="1165"/>
      <c r="KSK180" s="1165"/>
      <c r="KSL180" s="1165"/>
      <c r="KSM180" s="1165"/>
      <c r="KSN180" s="1165"/>
      <c r="KSO180" s="1165"/>
      <c r="KSP180" s="1165"/>
      <c r="KSQ180" s="1165"/>
      <c r="KSR180" s="1165"/>
      <c r="KSS180" s="1165"/>
      <c r="KST180" s="1165"/>
      <c r="KSU180" s="1165"/>
      <c r="KSV180" s="1165"/>
      <c r="KSW180" s="1165"/>
      <c r="KSX180" s="1165"/>
      <c r="KSY180" s="1165"/>
      <c r="KSZ180" s="1165"/>
      <c r="KTA180" s="1165"/>
      <c r="KTB180" s="1165"/>
      <c r="KTC180" s="1165"/>
      <c r="KTD180" s="1165"/>
      <c r="KTE180" s="1165"/>
      <c r="KTF180" s="1165"/>
      <c r="KTG180" s="1165"/>
      <c r="KTH180" s="1165"/>
      <c r="KTI180" s="1165"/>
      <c r="KTJ180" s="1165"/>
      <c r="KTK180" s="1165"/>
      <c r="KTL180" s="1165"/>
      <c r="KTM180" s="1165"/>
      <c r="KTN180" s="1165"/>
      <c r="KTO180" s="1165"/>
      <c r="KTP180" s="1165"/>
      <c r="KTQ180" s="1165"/>
      <c r="KTR180" s="1165"/>
      <c r="KTS180" s="1165"/>
      <c r="KTT180" s="1165"/>
      <c r="KTU180" s="1165"/>
      <c r="KTV180" s="1165"/>
      <c r="KTW180" s="1165"/>
      <c r="KTX180" s="1165"/>
      <c r="KTY180" s="1165"/>
      <c r="KTZ180" s="1165"/>
      <c r="KUA180" s="1165"/>
      <c r="KUB180" s="1165"/>
      <c r="KUC180" s="1165"/>
      <c r="KUD180" s="1165"/>
      <c r="KUE180" s="1165"/>
      <c r="KUF180" s="1165"/>
      <c r="KUG180" s="1165"/>
      <c r="KUH180" s="1165"/>
      <c r="KUI180" s="1165"/>
      <c r="KUJ180" s="1165"/>
      <c r="KUK180" s="1165"/>
      <c r="KUL180" s="1165"/>
      <c r="KUM180" s="1165"/>
      <c r="KUN180" s="1165"/>
      <c r="KUO180" s="1165"/>
      <c r="KUP180" s="1165"/>
      <c r="KUQ180" s="1165"/>
      <c r="KUR180" s="1165"/>
      <c r="KUS180" s="1165"/>
      <c r="KUT180" s="1165"/>
      <c r="KUU180" s="1165"/>
      <c r="KUV180" s="1165"/>
      <c r="KUW180" s="1165"/>
      <c r="KUX180" s="1165"/>
      <c r="KUY180" s="1165"/>
      <c r="KUZ180" s="1165"/>
      <c r="KVA180" s="1165"/>
      <c r="KVB180" s="1165"/>
      <c r="KVC180" s="1165"/>
      <c r="KVD180" s="1165"/>
      <c r="KVE180" s="1165"/>
      <c r="KVF180" s="1165"/>
      <c r="KVG180" s="1165"/>
      <c r="KVH180" s="1165"/>
      <c r="KVI180" s="1165"/>
      <c r="KVJ180" s="1165"/>
      <c r="KVK180" s="1165"/>
      <c r="KVL180" s="1165"/>
      <c r="KVM180" s="1165"/>
      <c r="KVN180" s="1165"/>
      <c r="KVO180" s="1165"/>
      <c r="KVP180" s="1165"/>
      <c r="KVQ180" s="1165"/>
      <c r="KVR180" s="1165"/>
      <c r="KVS180" s="1165"/>
      <c r="KVT180" s="1165"/>
      <c r="KVU180" s="1165"/>
      <c r="KVV180" s="1165"/>
      <c r="KVW180" s="1165"/>
      <c r="KVX180" s="1165"/>
      <c r="KVY180" s="1165"/>
      <c r="KVZ180" s="1165"/>
      <c r="KWA180" s="1165"/>
      <c r="KWB180" s="1165"/>
      <c r="KWC180" s="1165"/>
      <c r="KWD180" s="1165"/>
      <c r="KWE180" s="1165"/>
      <c r="KWF180" s="1165"/>
      <c r="KWG180" s="1165"/>
      <c r="KWH180" s="1165"/>
      <c r="KWI180" s="1165"/>
      <c r="KWJ180" s="1165"/>
      <c r="KWK180" s="1165"/>
      <c r="KWL180" s="1165"/>
      <c r="KWM180" s="1165"/>
      <c r="KWN180" s="1165"/>
      <c r="KWO180" s="1165"/>
      <c r="KWP180" s="1165"/>
      <c r="KWQ180" s="1165"/>
      <c r="KWR180" s="1165"/>
      <c r="KWS180" s="1165"/>
      <c r="KWT180" s="1165"/>
      <c r="KWU180" s="1165"/>
      <c r="KWV180" s="1165"/>
      <c r="KWW180" s="1165"/>
      <c r="KWX180" s="1165"/>
      <c r="KWY180" s="1165"/>
      <c r="KWZ180" s="1165"/>
      <c r="KXA180" s="1165"/>
      <c r="KXB180" s="1165"/>
      <c r="KXC180" s="1165"/>
      <c r="KXD180" s="1165"/>
      <c r="KXE180" s="1165"/>
      <c r="KXF180" s="1165"/>
      <c r="KXG180" s="1165"/>
      <c r="KXH180" s="1165"/>
      <c r="KXI180" s="1165"/>
      <c r="KXJ180" s="1165"/>
      <c r="KXK180" s="1165"/>
      <c r="KXL180" s="1165"/>
      <c r="KXM180" s="1165"/>
      <c r="KXN180" s="1165"/>
      <c r="KXO180" s="1165"/>
      <c r="KXP180" s="1165"/>
      <c r="KXQ180" s="1165"/>
      <c r="KXR180" s="1165"/>
      <c r="KXS180" s="1165"/>
      <c r="KXT180" s="1165"/>
      <c r="KXU180" s="1165"/>
      <c r="KXV180" s="1165"/>
      <c r="KXW180" s="1165"/>
      <c r="KXX180" s="1165"/>
      <c r="KXY180" s="1165"/>
      <c r="KXZ180" s="1165"/>
      <c r="KYA180" s="1165"/>
      <c r="KYB180" s="1165"/>
      <c r="KYC180" s="1165"/>
      <c r="KYD180" s="1165"/>
      <c r="KYE180" s="1165"/>
      <c r="KYF180" s="1165"/>
      <c r="KYG180" s="1165"/>
      <c r="KYH180" s="1165"/>
      <c r="KYI180" s="1165"/>
      <c r="KYJ180" s="1165"/>
      <c r="KYK180" s="1165"/>
      <c r="KYL180" s="1165"/>
      <c r="KYM180" s="1165"/>
      <c r="KYN180" s="1165"/>
      <c r="KYO180" s="1165"/>
      <c r="KYP180" s="1165"/>
      <c r="KYQ180" s="1165"/>
      <c r="KYR180" s="1165"/>
      <c r="KYS180" s="1165"/>
      <c r="KYT180" s="1165"/>
      <c r="KYU180" s="1165"/>
      <c r="KYV180" s="1165"/>
      <c r="KYW180" s="1165"/>
      <c r="KYX180" s="1165"/>
      <c r="KYY180" s="1165"/>
      <c r="KYZ180" s="1165"/>
      <c r="KZA180" s="1165"/>
      <c r="KZB180" s="1165"/>
      <c r="KZC180" s="1165"/>
      <c r="KZD180" s="1165"/>
      <c r="KZE180" s="1165"/>
      <c r="KZF180" s="1165"/>
      <c r="KZG180" s="1165"/>
      <c r="KZH180" s="1165"/>
      <c r="KZI180" s="1165"/>
      <c r="KZJ180" s="1165"/>
      <c r="KZK180" s="1165"/>
      <c r="KZL180" s="1165"/>
      <c r="KZM180" s="1165"/>
      <c r="KZN180" s="1165"/>
      <c r="KZO180" s="1165"/>
      <c r="KZP180" s="1165"/>
      <c r="KZQ180" s="1165"/>
      <c r="KZR180" s="1165"/>
      <c r="KZS180" s="1165"/>
      <c r="KZT180" s="1165"/>
      <c r="KZU180" s="1165"/>
      <c r="KZV180" s="1165"/>
      <c r="KZW180" s="1165"/>
      <c r="KZX180" s="1165"/>
      <c r="KZY180" s="1165"/>
      <c r="KZZ180" s="1165"/>
      <c r="LAA180" s="1165"/>
      <c r="LAB180" s="1165"/>
      <c r="LAC180" s="1165"/>
      <c r="LAD180" s="1165"/>
      <c r="LAE180" s="1165"/>
      <c r="LAF180" s="1165"/>
      <c r="LAG180" s="1165"/>
      <c r="LAH180" s="1165"/>
      <c r="LAI180" s="1165"/>
      <c r="LAJ180" s="1165"/>
      <c r="LAK180" s="1165"/>
      <c r="LAL180" s="1165"/>
      <c r="LAM180" s="1165"/>
      <c r="LAN180" s="1165"/>
      <c r="LAO180" s="1165"/>
      <c r="LAP180" s="1165"/>
      <c r="LAQ180" s="1165"/>
      <c r="LAR180" s="1165"/>
      <c r="LAS180" s="1165"/>
      <c r="LAT180" s="1165"/>
      <c r="LAU180" s="1165"/>
      <c r="LAV180" s="1165"/>
      <c r="LAW180" s="1165"/>
      <c r="LAX180" s="1165"/>
      <c r="LAY180" s="1165"/>
      <c r="LAZ180" s="1165"/>
      <c r="LBA180" s="1165"/>
      <c r="LBB180" s="1165"/>
      <c r="LBC180" s="1165"/>
      <c r="LBD180" s="1165"/>
      <c r="LBE180" s="1165"/>
      <c r="LBF180" s="1165"/>
      <c r="LBG180" s="1165"/>
      <c r="LBH180" s="1165"/>
      <c r="LBI180" s="1165"/>
      <c r="LBJ180" s="1165"/>
      <c r="LBK180" s="1165"/>
      <c r="LBL180" s="1165"/>
      <c r="LBM180" s="1165"/>
      <c r="LBN180" s="1165"/>
      <c r="LBO180" s="1165"/>
      <c r="LBP180" s="1165"/>
      <c r="LBQ180" s="1165"/>
      <c r="LBR180" s="1165"/>
      <c r="LBS180" s="1165"/>
      <c r="LBT180" s="1165"/>
      <c r="LBU180" s="1165"/>
      <c r="LBV180" s="1165"/>
      <c r="LBW180" s="1165"/>
      <c r="LBX180" s="1165"/>
      <c r="LBY180" s="1165"/>
      <c r="LBZ180" s="1165"/>
      <c r="LCA180" s="1165"/>
      <c r="LCB180" s="1165"/>
      <c r="LCC180" s="1165"/>
      <c r="LCD180" s="1165"/>
      <c r="LCE180" s="1165"/>
      <c r="LCF180" s="1165"/>
      <c r="LCG180" s="1165"/>
      <c r="LCH180" s="1165"/>
      <c r="LCI180" s="1165"/>
      <c r="LCJ180" s="1165"/>
      <c r="LCK180" s="1165"/>
      <c r="LCL180" s="1165"/>
      <c r="LCM180" s="1165"/>
      <c r="LCN180" s="1165"/>
      <c r="LCO180" s="1165"/>
      <c r="LCP180" s="1165"/>
      <c r="LCQ180" s="1165"/>
      <c r="LCR180" s="1165"/>
      <c r="LCS180" s="1165"/>
      <c r="LCT180" s="1165"/>
      <c r="LCU180" s="1165"/>
      <c r="LCV180" s="1165"/>
      <c r="LCW180" s="1165"/>
      <c r="LCX180" s="1165"/>
      <c r="LCY180" s="1165"/>
      <c r="LCZ180" s="1165"/>
      <c r="LDA180" s="1165"/>
      <c r="LDB180" s="1165"/>
      <c r="LDC180" s="1165"/>
      <c r="LDD180" s="1165"/>
      <c r="LDE180" s="1165"/>
      <c r="LDF180" s="1165"/>
      <c r="LDG180" s="1165"/>
      <c r="LDH180" s="1165"/>
      <c r="LDI180" s="1165"/>
      <c r="LDJ180" s="1165"/>
      <c r="LDK180" s="1165"/>
      <c r="LDL180" s="1165"/>
      <c r="LDM180" s="1165"/>
      <c r="LDN180" s="1165"/>
      <c r="LDO180" s="1165"/>
      <c r="LDP180" s="1165"/>
      <c r="LDQ180" s="1165"/>
      <c r="LDR180" s="1165"/>
      <c r="LDS180" s="1165"/>
      <c r="LDT180" s="1165"/>
      <c r="LDU180" s="1165"/>
      <c r="LDV180" s="1165"/>
      <c r="LDW180" s="1165"/>
      <c r="LDX180" s="1165"/>
      <c r="LDY180" s="1165"/>
      <c r="LDZ180" s="1165"/>
      <c r="LEA180" s="1165"/>
      <c r="LEB180" s="1165"/>
      <c r="LEC180" s="1165"/>
      <c r="LED180" s="1165"/>
      <c r="LEE180" s="1165"/>
      <c r="LEF180" s="1165"/>
      <c r="LEG180" s="1165"/>
      <c r="LEH180" s="1165"/>
      <c r="LEI180" s="1165"/>
      <c r="LEJ180" s="1165"/>
      <c r="LEK180" s="1165"/>
      <c r="LEL180" s="1165"/>
      <c r="LEM180" s="1165"/>
      <c r="LEN180" s="1165"/>
      <c r="LEO180" s="1165"/>
      <c r="LEP180" s="1165"/>
      <c r="LEQ180" s="1165"/>
      <c r="LER180" s="1165"/>
      <c r="LES180" s="1165"/>
      <c r="LET180" s="1165"/>
      <c r="LEU180" s="1165"/>
      <c r="LEV180" s="1165"/>
      <c r="LEW180" s="1165"/>
      <c r="LEX180" s="1165"/>
      <c r="LEY180" s="1165"/>
      <c r="LEZ180" s="1165"/>
      <c r="LFA180" s="1165"/>
      <c r="LFB180" s="1165"/>
      <c r="LFC180" s="1165"/>
      <c r="LFD180" s="1165"/>
      <c r="LFE180" s="1165"/>
      <c r="LFF180" s="1165"/>
      <c r="LFG180" s="1165"/>
      <c r="LFH180" s="1165"/>
      <c r="LFI180" s="1165"/>
      <c r="LFJ180" s="1165"/>
      <c r="LFK180" s="1165"/>
      <c r="LFL180" s="1165"/>
      <c r="LFM180" s="1165"/>
      <c r="LFN180" s="1165"/>
      <c r="LFO180" s="1165"/>
      <c r="LFP180" s="1165"/>
      <c r="LFQ180" s="1165"/>
      <c r="LFR180" s="1165"/>
      <c r="LFS180" s="1165"/>
      <c r="LFT180" s="1165"/>
      <c r="LFU180" s="1165"/>
      <c r="LFV180" s="1165"/>
      <c r="LFW180" s="1165"/>
      <c r="LFX180" s="1165"/>
      <c r="LFY180" s="1165"/>
      <c r="LFZ180" s="1165"/>
      <c r="LGA180" s="1165"/>
      <c r="LGB180" s="1165"/>
      <c r="LGC180" s="1165"/>
      <c r="LGD180" s="1165"/>
      <c r="LGE180" s="1165"/>
      <c r="LGF180" s="1165"/>
      <c r="LGG180" s="1165"/>
      <c r="LGH180" s="1165"/>
      <c r="LGI180" s="1165"/>
      <c r="LGJ180" s="1165"/>
      <c r="LGK180" s="1165"/>
      <c r="LGL180" s="1165"/>
      <c r="LGM180" s="1165"/>
      <c r="LGN180" s="1165"/>
      <c r="LGO180" s="1165"/>
      <c r="LGP180" s="1165"/>
      <c r="LGQ180" s="1165"/>
      <c r="LGR180" s="1165"/>
      <c r="LGS180" s="1165"/>
      <c r="LGT180" s="1165"/>
      <c r="LGU180" s="1165"/>
      <c r="LGV180" s="1165"/>
      <c r="LGW180" s="1165"/>
      <c r="LGX180" s="1165"/>
      <c r="LGY180" s="1165"/>
      <c r="LGZ180" s="1165"/>
      <c r="LHA180" s="1165"/>
      <c r="LHB180" s="1165"/>
      <c r="LHC180" s="1165"/>
      <c r="LHD180" s="1165"/>
      <c r="LHE180" s="1165"/>
      <c r="LHF180" s="1165"/>
      <c r="LHG180" s="1165"/>
      <c r="LHH180" s="1165"/>
      <c r="LHI180" s="1165"/>
      <c r="LHJ180" s="1165"/>
      <c r="LHK180" s="1165"/>
      <c r="LHL180" s="1165"/>
      <c r="LHM180" s="1165"/>
      <c r="LHN180" s="1165"/>
      <c r="LHO180" s="1165"/>
      <c r="LHP180" s="1165"/>
      <c r="LHQ180" s="1165"/>
      <c r="LHR180" s="1165"/>
      <c r="LHS180" s="1165"/>
      <c r="LHT180" s="1165"/>
      <c r="LHU180" s="1165"/>
      <c r="LHV180" s="1165"/>
      <c r="LHW180" s="1165"/>
      <c r="LHX180" s="1165"/>
      <c r="LHY180" s="1165"/>
      <c r="LHZ180" s="1165"/>
      <c r="LIA180" s="1165"/>
      <c r="LIB180" s="1165"/>
      <c r="LIC180" s="1165"/>
      <c r="LID180" s="1165"/>
      <c r="LIE180" s="1165"/>
      <c r="LIF180" s="1165"/>
      <c r="LIG180" s="1165"/>
      <c r="LIH180" s="1165"/>
      <c r="LII180" s="1165"/>
      <c r="LIJ180" s="1165"/>
      <c r="LIK180" s="1165"/>
      <c r="LIL180" s="1165"/>
      <c r="LIM180" s="1165"/>
      <c r="LIN180" s="1165"/>
      <c r="LIO180" s="1165"/>
      <c r="LIP180" s="1165"/>
      <c r="LIQ180" s="1165"/>
      <c r="LIR180" s="1165"/>
      <c r="LIS180" s="1165"/>
      <c r="LIT180" s="1165"/>
      <c r="LIU180" s="1165"/>
      <c r="LIV180" s="1165"/>
      <c r="LIW180" s="1165"/>
      <c r="LIX180" s="1165"/>
      <c r="LIY180" s="1165"/>
      <c r="LIZ180" s="1165"/>
      <c r="LJA180" s="1165"/>
      <c r="LJB180" s="1165"/>
      <c r="LJC180" s="1165"/>
      <c r="LJD180" s="1165"/>
      <c r="LJE180" s="1165"/>
      <c r="LJF180" s="1165"/>
      <c r="LJG180" s="1165"/>
      <c r="LJH180" s="1165"/>
      <c r="LJI180" s="1165"/>
      <c r="LJJ180" s="1165"/>
      <c r="LJK180" s="1165"/>
      <c r="LJL180" s="1165"/>
      <c r="LJM180" s="1165"/>
      <c r="LJN180" s="1165"/>
      <c r="LJO180" s="1165"/>
      <c r="LJP180" s="1165"/>
      <c r="LJQ180" s="1165"/>
      <c r="LJR180" s="1165"/>
      <c r="LJS180" s="1165"/>
      <c r="LJT180" s="1165"/>
      <c r="LJU180" s="1165"/>
      <c r="LJV180" s="1165"/>
      <c r="LJW180" s="1165"/>
      <c r="LJX180" s="1165"/>
      <c r="LJY180" s="1165"/>
      <c r="LJZ180" s="1165"/>
      <c r="LKA180" s="1165"/>
      <c r="LKB180" s="1165"/>
      <c r="LKC180" s="1165"/>
      <c r="LKD180" s="1165"/>
      <c r="LKE180" s="1165"/>
      <c r="LKF180" s="1165"/>
      <c r="LKG180" s="1165"/>
      <c r="LKH180" s="1165"/>
      <c r="LKI180" s="1165"/>
      <c r="LKJ180" s="1165"/>
      <c r="LKK180" s="1165"/>
      <c r="LKL180" s="1165"/>
      <c r="LKM180" s="1165"/>
      <c r="LKN180" s="1165"/>
      <c r="LKO180" s="1165"/>
      <c r="LKP180" s="1165"/>
      <c r="LKQ180" s="1165"/>
      <c r="LKR180" s="1165"/>
      <c r="LKS180" s="1165"/>
      <c r="LKT180" s="1165"/>
      <c r="LKU180" s="1165"/>
      <c r="LKV180" s="1165"/>
      <c r="LKW180" s="1165"/>
      <c r="LKX180" s="1165"/>
      <c r="LKY180" s="1165"/>
      <c r="LKZ180" s="1165"/>
      <c r="LLA180" s="1165"/>
      <c r="LLB180" s="1165"/>
      <c r="LLC180" s="1165"/>
      <c r="LLD180" s="1165"/>
      <c r="LLE180" s="1165"/>
      <c r="LLF180" s="1165"/>
      <c r="LLG180" s="1165"/>
      <c r="LLH180" s="1165"/>
      <c r="LLI180" s="1165"/>
      <c r="LLJ180" s="1165"/>
      <c r="LLK180" s="1165"/>
      <c r="LLL180" s="1165"/>
      <c r="LLM180" s="1165"/>
      <c r="LLN180" s="1165"/>
      <c r="LLO180" s="1165"/>
      <c r="LLP180" s="1165"/>
      <c r="LLQ180" s="1165"/>
      <c r="LLR180" s="1165"/>
      <c r="LLS180" s="1165"/>
      <c r="LLT180" s="1165"/>
      <c r="LLU180" s="1165"/>
      <c r="LLV180" s="1165"/>
      <c r="LLW180" s="1165"/>
      <c r="LLX180" s="1165"/>
      <c r="LLY180" s="1165"/>
      <c r="LLZ180" s="1165"/>
      <c r="LMA180" s="1165"/>
      <c r="LMB180" s="1165"/>
      <c r="LMC180" s="1165"/>
      <c r="LMD180" s="1165"/>
      <c r="LME180" s="1165"/>
      <c r="LMF180" s="1165"/>
      <c r="LMG180" s="1165"/>
      <c r="LMH180" s="1165"/>
      <c r="LMI180" s="1165"/>
      <c r="LMJ180" s="1165"/>
      <c r="LMK180" s="1165"/>
      <c r="LML180" s="1165"/>
      <c r="LMM180" s="1165"/>
      <c r="LMN180" s="1165"/>
      <c r="LMO180" s="1165"/>
      <c r="LMP180" s="1165"/>
      <c r="LMQ180" s="1165"/>
      <c r="LMR180" s="1165"/>
      <c r="LMS180" s="1165"/>
      <c r="LMT180" s="1165"/>
      <c r="LMU180" s="1165"/>
      <c r="LMV180" s="1165"/>
      <c r="LMW180" s="1165"/>
      <c r="LMX180" s="1165"/>
      <c r="LMY180" s="1165"/>
      <c r="LMZ180" s="1165"/>
      <c r="LNA180" s="1165"/>
      <c r="LNB180" s="1165"/>
      <c r="LNC180" s="1165"/>
      <c r="LND180" s="1165"/>
      <c r="LNE180" s="1165"/>
      <c r="LNF180" s="1165"/>
      <c r="LNG180" s="1165"/>
      <c r="LNH180" s="1165"/>
      <c r="LNI180" s="1165"/>
      <c r="LNJ180" s="1165"/>
      <c r="LNK180" s="1165"/>
      <c r="LNL180" s="1165"/>
      <c r="LNM180" s="1165"/>
      <c r="LNN180" s="1165"/>
      <c r="LNO180" s="1165"/>
      <c r="LNP180" s="1165"/>
      <c r="LNQ180" s="1165"/>
      <c r="LNR180" s="1165"/>
      <c r="LNS180" s="1165"/>
      <c r="LNT180" s="1165"/>
      <c r="LNU180" s="1165"/>
      <c r="LNV180" s="1165"/>
      <c r="LNW180" s="1165"/>
      <c r="LNX180" s="1165"/>
      <c r="LNY180" s="1165"/>
      <c r="LNZ180" s="1165"/>
      <c r="LOA180" s="1165"/>
      <c r="LOB180" s="1165"/>
      <c r="LOC180" s="1165"/>
      <c r="LOD180" s="1165"/>
      <c r="LOE180" s="1165"/>
      <c r="LOF180" s="1165"/>
      <c r="LOG180" s="1165"/>
      <c r="LOH180" s="1165"/>
      <c r="LOI180" s="1165"/>
      <c r="LOJ180" s="1165"/>
      <c r="LOK180" s="1165"/>
      <c r="LOL180" s="1165"/>
      <c r="LOM180" s="1165"/>
      <c r="LON180" s="1165"/>
      <c r="LOO180" s="1165"/>
      <c r="LOP180" s="1165"/>
      <c r="LOQ180" s="1165"/>
      <c r="LOR180" s="1165"/>
      <c r="LOS180" s="1165"/>
      <c r="LOT180" s="1165"/>
      <c r="LOU180" s="1165"/>
      <c r="LOV180" s="1165"/>
      <c r="LOW180" s="1165"/>
      <c r="LOX180" s="1165"/>
      <c r="LOY180" s="1165"/>
      <c r="LOZ180" s="1165"/>
      <c r="LPA180" s="1165"/>
      <c r="LPB180" s="1165"/>
      <c r="LPC180" s="1165"/>
      <c r="LPD180" s="1165"/>
      <c r="LPE180" s="1165"/>
      <c r="LPF180" s="1165"/>
      <c r="LPG180" s="1165"/>
      <c r="LPH180" s="1165"/>
      <c r="LPI180" s="1165"/>
      <c r="LPJ180" s="1165"/>
      <c r="LPK180" s="1165"/>
      <c r="LPL180" s="1165"/>
      <c r="LPM180" s="1165"/>
      <c r="LPN180" s="1165"/>
      <c r="LPO180" s="1165"/>
      <c r="LPP180" s="1165"/>
      <c r="LPQ180" s="1165"/>
      <c r="LPR180" s="1165"/>
      <c r="LPS180" s="1165"/>
      <c r="LPT180" s="1165"/>
      <c r="LPU180" s="1165"/>
      <c r="LPV180" s="1165"/>
      <c r="LPW180" s="1165"/>
      <c r="LPX180" s="1165"/>
      <c r="LPY180" s="1165"/>
      <c r="LPZ180" s="1165"/>
      <c r="LQA180" s="1165"/>
      <c r="LQB180" s="1165"/>
      <c r="LQC180" s="1165"/>
      <c r="LQD180" s="1165"/>
      <c r="LQE180" s="1165"/>
      <c r="LQF180" s="1165"/>
      <c r="LQG180" s="1165"/>
      <c r="LQH180" s="1165"/>
      <c r="LQI180" s="1165"/>
      <c r="LQJ180" s="1165"/>
      <c r="LQK180" s="1165"/>
      <c r="LQL180" s="1165"/>
      <c r="LQM180" s="1165"/>
      <c r="LQN180" s="1165"/>
      <c r="LQO180" s="1165"/>
      <c r="LQP180" s="1165"/>
      <c r="LQQ180" s="1165"/>
      <c r="LQR180" s="1165"/>
      <c r="LQS180" s="1165"/>
      <c r="LQT180" s="1165"/>
      <c r="LQU180" s="1165"/>
      <c r="LQV180" s="1165"/>
      <c r="LQW180" s="1165"/>
      <c r="LQX180" s="1165"/>
      <c r="LQY180" s="1165"/>
      <c r="LQZ180" s="1165"/>
      <c r="LRA180" s="1165"/>
      <c r="LRB180" s="1165"/>
      <c r="LRC180" s="1165"/>
      <c r="LRD180" s="1165"/>
      <c r="LRE180" s="1165"/>
      <c r="LRF180" s="1165"/>
      <c r="LRG180" s="1165"/>
      <c r="LRH180" s="1165"/>
      <c r="LRI180" s="1165"/>
      <c r="LRJ180" s="1165"/>
      <c r="LRK180" s="1165"/>
      <c r="LRL180" s="1165"/>
      <c r="LRM180" s="1165"/>
      <c r="LRN180" s="1165"/>
      <c r="LRO180" s="1165"/>
      <c r="LRP180" s="1165"/>
      <c r="LRQ180" s="1165"/>
      <c r="LRR180" s="1165"/>
      <c r="LRS180" s="1165"/>
      <c r="LRT180" s="1165"/>
      <c r="LRU180" s="1165"/>
      <c r="LRV180" s="1165"/>
      <c r="LRW180" s="1165"/>
      <c r="LRX180" s="1165"/>
      <c r="LRY180" s="1165"/>
      <c r="LRZ180" s="1165"/>
      <c r="LSA180" s="1165"/>
      <c r="LSB180" s="1165"/>
      <c r="LSC180" s="1165"/>
      <c r="LSD180" s="1165"/>
      <c r="LSE180" s="1165"/>
      <c r="LSF180" s="1165"/>
      <c r="LSG180" s="1165"/>
      <c r="LSH180" s="1165"/>
      <c r="LSI180" s="1165"/>
      <c r="LSJ180" s="1165"/>
      <c r="LSK180" s="1165"/>
      <c r="LSL180" s="1165"/>
      <c r="LSM180" s="1165"/>
      <c r="LSN180" s="1165"/>
      <c r="LSO180" s="1165"/>
      <c r="LSP180" s="1165"/>
      <c r="LSQ180" s="1165"/>
      <c r="LSR180" s="1165"/>
      <c r="LSS180" s="1165"/>
      <c r="LST180" s="1165"/>
      <c r="LSU180" s="1165"/>
      <c r="LSV180" s="1165"/>
      <c r="LSW180" s="1165"/>
      <c r="LSX180" s="1165"/>
      <c r="LSY180" s="1165"/>
      <c r="LSZ180" s="1165"/>
      <c r="LTA180" s="1165"/>
      <c r="LTB180" s="1165"/>
      <c r="LTC180" s="1165"/>
      <c r="LTD180" s="1165"/>
      <c r="LTE180" s="1165"/>
      <c r="LTF180" s="1165"/>
      <c r="LTG180" s="1165"/>
      <c r="LTH180" s="1165"/>
      <c r="LTI180" s="1165"/>
      <c r="LTJ180" s="1165"/>
      <c r="LTK180" s="1165"/>
      <c r="LTL180" s="1165"/>
      <c r="LTM180" s="1165"/>
      <c r="LTN180" s="1165"/>
      <c r="LTO180" s="1165"/>
      <c r="LTP180" s="1165"/>
      <c r="LTQ180" s="1165"/>
      <c r="LTR180" s="1165"/>
      <c r="LTS180" s="1165"/>
      <c r="LTT180" s="1165"/>
      <c r="LTU180" s="1165"/>
      <c r="LTV180" s="1165"/>
      <c r="LTW180" s="1165"/>
      <c r="LTX180" s="1165"/>
      <c r="LTY180" s="1165"/>
      <c r="LTZ180" s="1165"/>
      <c r="LUA180" s="1165"/>
      <c r="LUB180" s="1165"/>
      <c r="LUC180" s="1165"/>
      <c r="LUD180" s="1165"/>
      <c r="LUE180" s="1165"/>
      <c r="LUF180" s="1165"/>
      <c r="LUG180" s="1165"/>
      <c r="LUH180" s="1165"/>
      <c r="LUI180" s="1165"/>
      <c r="LUJ180" s="1165"/>
      <c r="LUK180" s="1165"/>
      <c r="LUL180" s="1165"/>
      <c r="LUM180" s="1165"/>
      <c r="LUN180" s="1165"/>
      <c r="LUO180" s="1165"/>
      <c r="LUP180" s="1165"/>
      <c r="LUQ180" s="1165"/>
      <c r="LUR180" s="1165"/>
      <c r="LUS180" s="1165"/>
      <c r="LUT180" s="1165"/>
      <c r="LUU180" s="1165"/>
      <c r="LUV180" s="1165"/>
      <c r="LUW180" s="1165"/>
      <c r="LUX180" s="1165"/>
      <c r="LUY180" s="1165"/>
      <c r="LUZ180" s="1165"/>
      <c r="LVA180" s="1165"/>
      <c r="LVB180" s="1165"/>
      <c r="LVC180" s="1165"/>
      <c r="LVD180" s="1165"/>
      <c r="LVE180" s="1165"/>
      <c r="LVF180" s="1165"/>
      <c r="LVG180" s="1165"/>
      <c r="LVH180" s="1165"/>
      <c r="LVI180" s="1165"/>
      <c r="LVJ180" s="1165"/>
      <c r="LVK180" s="1165"/>
      <c r="LVL180" s="1165"/>
      <c r="LVM180" s="1165"/>
      <c r="LVN180" s="1165"/>
      <c r="LVO180" s="1165"/>
      <c r="LVP180" s="1165"/>
      <c r="LVQ180" s="1165"/>
      <c r="LVR180" s="1165"/>
      <c r="LVS180" s="1165"/>
      <c r="LVT180" s="1165"/>
      <c r="LVU180" s="1165"/>
      <c r="LVV180" s="1165"/>
      <c r="LVW180" s="1165"/>
      <c r="LVX180" s="1165"/>
      <c r="LVY180" s="1165"/>
      <c r="LVZ180" s="1165"/>
      <c r="LWA180" s="1165"/>
      <c r="LWB180" s="1165"/>
      <c r="LWC180" s="1165"/>
      <c r="LWD180" s="1165"/>
      <c r="LWE180" s="1165"/>
      <c r="LWF180" s="1165"/>
      <c r="LWG180" s="1165"/>
      <c r="LWH180" s="1165"/>
      <c r="LWI180" s="1165"/>
      <c r="LWJ180" s="1165"/>
      <c r="LWK180" s="1165"/>
      <c r="LWL180" s="1165"/>
      <c r="LWM180" s="1165"/>
      <c r="LWN180" s="1165"/>
      <c r="LWO180" s="1165"/>
      <c r="LWP180" s="1165"/>
      <c r="LWQ180" s="1165"/>
      <c r="LWR180" s="1165"/>
      <c r="LWS180" s="1165"/>
      <c r="LWT180" s="1165"/>
      <c r="LWU180" s="1165"/>
      <c r="LWV180" s="1165"/>
      <c r="LWW180" s="1165"/>
      <c r="LWX180" s="1165"/>
      <c r="LWY180" s="1165"/>
      <c r="LWZ180" s="1165"/>
      <c r="LXA180" s="1165"/>
      <c r="LXB180" s="1165"/>
      <c r="LXC180" s="1165"/>
      <c r="LXD180" s="1165"/>
      <c r="LXE180" s="1165"/>
      <c r="LXF180" s="1165"/>
      <c r="LXG180" s="1165"/>
      <c r="LXH180" s="1165"/>
      <c r="LXI180" s="1165"/>
      <c r="LXJ180" s="1165"/>
      <c r="LXK180" s="1165"/>
      <c r="LXL180" s="1165"/>
      <c r="LXM180" s="1165"/>
      <c r="LXN180" s="1165"/>
      <c r="LXO180" s="1165"/>
      <c r="LXP180" s="1165"/>
      <c r="LXQ180" s="1165"/>
      <c r="LXR180" s="1165"/>
      <c r="LXS180" s="1165"/>
      <c r="LXT180" s="1165"/>
      <c r="LXU180" s="1165"/>
      <c r="LXV180" s="1165"/>
      <c r="LXW180" s="1165"/>
      <c r="LXX180" s="1165"/>
      <c r="LXY180" s="1165"/>
      <c r="LXZ180" s="1165"/>
      <c r="LYA180" s="1165"/>
      <c r="LYB180" s="1165"/>
      <c r="LYC180" s="1165"/>
      <c r="LYD180" s="1165"/>
      <c r="LYE180" s="1165"/>
      <c r="LYF180" s="1165"/>
      <c r="LYG180" s="1165"/>
      <c r="LYH180" s="1165"/>
      <c r="LYI180" s="1165"/>
      <c r="LYJ180" s="1165"/>
      <c r="LYK180" s="1165"/>
      <c r="LYL180" s="1165"/>
      <c r="LYM180" s="1165"/>
      <c r="LYN180" s="1165"/>
      <c r="LYO180" s="1165"/>
      <c r="LYP180" s="1165"/>
      <c r="LYQ180" s="1165"/>
      <c r="LYR180" s="1165"/>
      <c r="LYS180" s="1165"/>
      <c r="LYT180" s="1165"/>
      <c r="LYU180" s="1165"/>
      <c r="LYV180" s="1165"/>
      <c r="LYW180" s="1165"/>
      <c r="LYX180" s="1165"/>
      <c r="LYY180" s="1165"/>
      <c r="LYZ180" s="1165"/>
      <c r="LZA180" s="1165"/>
      <c r="LZB180" s="1165"/>
      <c r="LZC180" s="1165"/>
      <c r="LZD180" s="1165"/>
      <c r="LZE180" s="1165"/>
      <c r="LZF180" s="1165"/>
      <c r="LZG180" s="1165"/>
      <c r="LZH180" s="1165"/>
      <c r="LZI180" s="1165"/>
      <c r="LZJ180" s="1165"/>
      <c r="LZK180" s="1165"/>
      <c r="LZL180" s="1165"/>
      <c r="LZM180" s="1165"/>
      <c r="LZN180" s="1165"/>
      <c r="LZO180" s="1165"/>
      <c r="LZP180" s="1165"/>
      <c r="LZQ180" s="1165"/>
      <c r="LZR180" s="1165"/>
      <c r="LZS180" s="1165"/>
      <c r="LZT180" s="1165"/>
      <c r="LZU180" s="1165"/>
      <c r="LZV180" s="1165"/>
      <c r="LZW180" s="1165"/>
      <c r="LZX180" s="1165"/>
      <c r="LZY180" s="1165"/>
      <c r="LZZ180" s="1165"/>
      <c r="MAA180" s="1165"/>
      <c r="MAB180" s="1165"/>
      <c r="MAC180" s="1165"/>
      <c r="MAD180" s="1165"/>
      <c r="MAE180" s="1165"/>
      <c r="MAF180" s="1165"/>
      <c r="MAG180" s="1165"/>
      <c r="MAH180" s="1165"/>
      <c r="MAI180" s="1165"/>
      <c r="MAJ180" s="1165"/>
      <c r="MAK180" s="1165"/>
      <c r="MAL180" s="1165"/>
      <c r="MAM180" s="1165"/>
      <c r="MAN180" s="1165"/>
      <c r="MAO180" s="1165"/>
      <c r="MAP180" s="1165"/>
      <c r="MAQ180" s="1165"/>
      <c r="MAR180" s="1165"/>
      <c r="MAS180" s="1165"/>
      <c r="MAT180" s="1165"/>
      <c r="MAU180" s="1165"/>
      <c r="MAV180" s="1165"/>
      <c r="MAW180" s="1165"/>
      <c r="MAX180" s="1165"/>
      <c r="MAY180" s="1165"/>
      <c r="MAZ180" s="1165"/>
      <c r="MBA180" s="1165"/>
      <c r="MBB180" s="1165"/>
      <c r="MBC180" s="1165"/>
      <c r="MBD180" s="1165"/>
      <c r="MBE180" s="1165"/>
      <c r="MBF180" s="1165"/>
      <c r="MBG180" s="1165"/>
      <c r="MBH180" s="1165"/>
      <c r="MBI180" s="1165"/>
      <c r="MBJ180" s="1165"/>
      <c r="MBK180" s="1165"/>
      <c r="MBL180" s="1165"/>
      <c r="MBM180" s="1165"/>
      <c r="MBN180" s="1165"/>
      <c r="MBO180" s="1165"/>
      <c r="MBP180" s="1165"/>
      <c r="MBQ180" s="1165"/>
      <c r="MBR180" s="1165"/>
      <c r="MBS180" s="1165"/>
      <c r="MBT180" s="1165"/>
      <c r="MBU180" s="1165"/>
      <c r="MBV180" s="1165"/>
      <c r="MBW180" s="1165"/>
      <c r="MBX180" s="1165"/>
      <c r="MBY180" s="1165"/>
      <c r="MBZ180" s="1165"/>
      <c r="MCA180" s="1165"/>
      <c r="MCB180" s="1165"/>
      <c r="MCC180" s="1165"/>
      <c r="MCD180" s="1165"/>
      <c r="MCE180" s="1165"/>
      <c r="MCF180" s="1165"/>
      <c r="MCG180" s="1165"/>
      <c r="MCH180" s="1165"/>
      <c r="MCI180" s="1165"/>
      <c r="MCJ180" s="1165"/>
      <c r="MCK180" s="1165"/>
      <c r="MCL180" s="1165"/>
      <c r="MCM180" s="1165"/>
      <c r="MCN180" s="1165"/>
      <c r="MCO180" s="1165"/>
      <c r="MCP180" s="1165"/>
      <c r="MCQ180" s="1165"/>
      <c r="MCR180" s="1165"/>
      <c r="MCS180" s="1165"/>
      <c r="MCT180" s="1165"/>
      <c r="MCU180" s="1165"/>
      <c r="MCV180" s="1165"/>
      <c r="MCW180" s="1165"/>
      <c r="MCX180" s="1165"/>
      <c r="MCY180" s="1165"/>
      <c r="MCZ180" s="1165"/>
      <c r="MDA180" s="1165"/>
      <c r="MDB180" s="1165"/>
      <c r="MDC180" s="1165"/>
      <c r="MDD180" s="1165"/>
      <c r="MDE180" s="1165"/>
      <c r="MDF180" s="1165"/>
      <c r="MDG180" s="1165"/>
      <c r="MDH180" s="1165"/>
      <c r="MDI180" s="1165"/>
      <c r="MDJ180" s="1165"/>
      <c r="MDK180" s="1165"/>
      <c r="MDL180" s="1165"/>
      <c r="MDM180" s="1165"/>
      <c r="MDN180" s="1165"/>
      <c r="MDO180" s="1165"/>
      <c r="MDP180" s="1165"/>
      <c r="MDQ180" s="1165"/>
      <c r="MDR180" s="1165"/>
      <c r="MDS180" s="1165"/>
      <c r="MDT180" s="1165"/>
      <c r="MDU180" s="1165"/>
      <c r="MDV180" s="1165"/>
      <c r="MDW180" s="1165"/>
      <c r="MDX180" s="1165"/>
      <c r="MDY180" s="1165"/>
      <c r="MDZ180" s="1165"/>
      <c r="MEA180" s="1165"/>
      <c r="MEB180" s="1165"/>
      <c r="MEC180" s="1165"/>
      <c r="MED180" s="1165"/>
      <c r="MEE180" s="1165"/>
      <c r="MEF180" s="1165"/>
      <c r="MEG180" s="1165"/>
      <c r="MEH180" s="1165"/>
      <c r="MEI180" s="1165"/>
      <c r="MEJ180" s="1165"/>
      <c r="MEK180" s="1165"/>
      <c r="MEL180" s="1165"/>
      <c r="MEM180" s="1165"/>
      <c r="MEN180" s="1165"/>
      <c r="MEO180" s="1165"/>
      <c r="MEP180" s="1165"/>
      <c r="MEQ180" s="1165"/>
      <c r="MER180" s="1165"/>
      <c r="MES180" s="1165"/>
      <c r="MET180" s="1165"/>
      <c r="MEU180" s="1165"/>
      <c r="MEV180" s="1165"/>
      <c r="MEW180" s="1165"/>
      <c r="MEX180" s="1165"/>
      <c r="MEY180" s="1165"/>
      <c r="MEZ180" s="1165"/>
      <c r="MFA180" s="1165"/>
      <c r="MFB180" s="1165"/>
      <c r="MFC180" s="1165"/>
      <c r="MFD180" s="1165"/>
      <c r="MFE180" s="1165"/>
      <c r="MFF180" s="1165"/>
      <c r="MFG180" s="1165"/>
      <c r="MFH180" s="1165"/>
      <c r="MFI180" s="1165"/>
      <c r="MFJ180" s="1165"/>
      <c r="MFK180" s="1165"/>
      <c r="MFL180" s="1165"/>
      <c r="MFM180" s="1165"/>
      <c r="MFN180" s="1165"/>
      <c r="MFO180" s="1165"/>
      <c r="MFP180" s="1165"/>
      <c r="MFQ180" s="1165"/>
      <c r="MFR180" s="1165"/>
      <c r="MFS180" s="1165"/>
      <c r="MFT180" s="1165"/>
      <c r="MFU180" s="1165"/>
      <c r="MFV180" s="1165"/>
      <c r="MFW180" s="1165"/>
      <c r="MFX180" s="1165"/>
      <c r="MFY180" s="1165"/>
      <c r="MFZ180" s="1165"/>
      <c r="MGA180" s="1165"/>
      <c r="MGB180" s="1165"/>
      <c r="MGC180" s="1165"/>
      <c r="MGD180" s="1165"/>
      <c r="MGE180" s="1165"/>
      <c r="MGF180" s="1165"/>
      <c r="MGG180" s="1165"/>
      <c r="MGH180" s="1165"/>
      <c r="MGI180" s="1165"/>
      <c r="MGJ180" s="1165"/>
      <c r="MGK180" s="1165"/>
      <c r="MGL180" s="1165"/>
      <c r="MGM180" s="1165"/>
      <c r="MGN180" s="1165"/>
      <c r="MGO180" s="1165"/>
      <c r="MGP180" s="1165"/>
      <c r="MGQ180" s="1165"/>
      <c r="MGR180" s="1165"/>
      <c r="MGS180" s="1165"/>
      <c r="MGT180" s="1165"/>
      <c r="MGU180" s="1165"/>
      <c r="MGV180" s="1165"/>
      <c r="MGW180" s="1165"/>
      <c r="MGX180" s="1165"/>
      <c r="MGY180" s="1165"/>
      <c r="MGZ180" s="1165"/>
      <c r="MHA180" s="1165"/>
      <c r="MHB180" s="1165"/>
      <c r="MHC180" s="1165"/>
      <c r="MHD180" s="1165"/>
      <c r="MHE180" s="1165"/>
      <c r="MHF180" s="1165"/>
      <c r="MHG180" s="1165"/>
      <c r="MHH180" s="1165"/>
      <c r="MHI180" s="1165"/>
      <c r="MHJ180" s="1165"/>
      <c r="MHK180" s="1165"/>
      <c r="MHL180" s="1165"/>
      <c r="MHM180" s="1165"/>
      <c r="MHN180" s="1165"/>
      <c r="MHO180" s="1165"/>
      <c r="MHP180" s="1165"/>
      <c r="MHQ180" s="1165"/>
      <c r="MHR180" s="1165"/>
      <c r="MHS180" s="1165"/>
      <c r="MHT180" s="1165"/>
      <c r="MHU180" s="1165"/>
      <c r="MHV180" s="1165"/>
      <c r="MHW180" s="1165"/>
      <c r="MHX180" s="1165"/>
      <c r="MHY180" s="1165"/>
      <c r="MHZ180" s="1165"/>
      <c r="MIA180" s="1165"/>
      <c r="MIB180" s="1165"/>
      <c r="MIC180" s="1165"/>
      <c r="MID180" s="1165"/>
      <c r="MIE180" s="1165"/>
      <c r="MIF180" s="1165"/>
      <c r="MIG180" s="1165"/>
      <c r="MIH180" s="1165"/>
      <c r="MII180" s="1165"/>
      <c r="MIJ180" s="1165"/>
      <c r="MIK180" s="1165"/>
      <c r="MIL180" s="1165"/>
      <c r="MIM180" s="1165"/>
      <c r="MIN180" s="1165"/>
      <c r="MIO180" s="1165"/>
      <c r="MIP180" s="1165"/>
      <c r="MIQ180" s="1165"/>
      <c r="MIR180" s="1165"/>
      <c r="MIS180" s="1165"/>
      <c r="MIT180" s="1165"/>
      <c r="MIU180" s="1165"/>
      <c r="MIV180" s="1165"/>
      <c r="MIW180" s="1165"/>
      <c r="MIX180" s="1165"/>
      <c r="MIY180" s="1165"/>
      <c r="MIZ180" s="1165"/>
      <c r="MJA180" s="1165"/>
      <c r="MJB180" s="1165"/>
      <c r="MJC180" s="1165"/>
      <c r="MJD180" s="1165"/>
      <c r="MJE180" s="1165"/>
      <c r="MJF180" s="1165"/>
      <c r="MJG180" s="1165"/>
      <c r="MJH180" s="1165"/>
      <c r="MJI180" s="1165"/>
      <c r="MJJ180" s="1165"/>
      <c r="MJK180" s="1165"/>
      <c r="MJL180" s="1165"/>
      <c r="MJM180" s="1165"/>
      <c r="MJN180" s="1165"/>
      <c r="MJO180" s="1165"/>
      <c r="MJP180" s="1165"/>
      <c r="MJQ180" s="1165"/>
      <c r="MJR180" s="1165"/>
      <c r="MJS180" s="1165"/>
      <c r="MJT180" s="1165"/>
      <c r="MJU180" s="1165"/>
      <c r="MJV180" s="1165"/>
      <c r="MJW180" s="1165"/>
      <c r="MJX180" s="1165"/>
      <c r="MJY180" s="1165"/>
      <c r="MJZ180" s="1165"/>
      <c r="MKA180" s="1165"/>
      <c r="MKB180" s="1165"/>
      <c r="MKC180" s="1165"/>
      <c r="MKD180" s="1165"/>
      <c r="MKE180" s="1165"/>
      <c r="MKF180" s="1165"/>
      <c r="MKG180" s="1165"/>
      <c r="MKH180" s="1165"/>
      <c r="MKI180" s="1165"/>
      <c r="MKJ180" s="1165"/>
      <c r="MKK180" s="1165"/>
      <c r="MKL180" s="1165"/>
      <c r="MKM180" s="1165"/>
      <c r="MKN180" s="1165"/>
      <c r="MKO180" s="1165"/>
      <c r="MKP180" s="1165"/>
      <c r="MKQ180" s="1165"/>
      <c r="MKR180" s="1165"/>
      <c r="MKS180" s="1165"/>
      <c r="MKT180" s="1165"/>
      <c r="MKU180" s="1165"/>
      <c r="MKV180" s="1165"/>
      <c r="MKW180" s="1165"/>
      <c r="MKX180" s="1165"/>
      <c r="MKY180" s="1165"/>
      <c r="MKZ180" s="1165"/>
      <c r="MLA180" s="1165"/>
      <c r="MLB180" s="1165"/>
      <c r="MLC180" s="1165"/>
      <c r="MLD180" s="1165"/>
      <c r="MLE180" s="1165"/>
      <c r="MLF180" s="1165"/>
      <c r="MLG180" s="1165"/>
      <c r="MLH180" s="1165"/>
      <c r="MLI180" s="1165"/>
      <c r="MLJ180" s="1165"/>
      <c r="MLK180" s="1165"/>
      <c r="MLL180" s="1165"/>
      <c r="MLM180" s="1165"/>
      <c r="MLN180" s="1165"/>
      <c r="MLO180" s="1165"/>
      <c r="MLP180" s="1165"/>
      <c r="MLQ180" s="1165"/>
      <c r="MLR180" s="1165"/>
      <c r="MLS180" s="1165"/>
      <c r="MLT180" s="1165"/>
      <c r="MLU180" s="1165"/>
      <c r="MLV180" s="1165"/>
      <c r="MLW180" s="1165"/>
      <c r="MLX180" s="1165"/>
      <c r="MLY180" s="1165"/>
      <c r="MLZ180" s="1165"/>
      <c r="MMA180" s="1165"/>
      <c r="MMB180" s="1165"/>
      <c r="MMC180" s="1165"/>
      <c r="MMD180" s="1165"/>
      <c r="MME180" s="1165"/>
      <c r="MMF180" s="1165"/>
      <c r="MMG180" s="1165"/>
      <c r="MMH180" s="1165"/>
      <c r="MMI180" s="1165"/>
      <c r="MMJ180" s="1165"/>
      <c r="MMK180" s="1165"/>
      <c r="MML180" s="1165"/>
      <c r="MMM180" s="1165"/>
      <c r="MMN180" s="1165"/>
      <c r="MMO180" s="1165"/>
      <c r="MMP180" s="1165"/>
      <c r="MMQ180" s="1165"/>
      <c r="MMR180" s="1165"/>
      <c r="MMS180" s="1165"/>
      <c r="MMT180" s="1165"/>
      <c r="MMU180" s="1165"/>
      <c r="MMV180" s="1165"/>
      <c r="MMW180" s="1165"/>
      <c r="MMX180" s="1165"/>
      <c r="MMY180" s="1165"/>
      <c r="MMZ180" s="1165"/>
      <c r="MNA180" s="1165"/>
      <c r="MNB180" s="1165"/>
      <c r="MNC180" s="1165"/>
      <c r="MND180" s="1165"/>
      <c r="MNE180" s="1165"/>
      <c r="MNF180" s="1165"/>
      <c r="MNG180" s="1165"/>
      <c r="MNH180" s="1165"/>
      <c r="MNI180" s="1165"/>
      <c r="MNJ180" s="1165"/>
      <c r="MNK180" s="1165"/>
      <c r="MNL180" s="1165"/>
      <c r="MNM180" s="1165"/>
      <c r="MNN180" s="1165"/>
      <c r="MNO180" s="1165"/>
      <c r="MNP180" s="1165"/>
      <c r="MNQ180" s="1165"/>
      <c r="MNR180" s="1165"/>
      <c r="MNS180" s="1165"/>
      <c r="MNT180" s="1165"/>
      <c r="MNU180" s="1165"/>
      <c r="MNV180" s="1165"/>
      <c r="MNW180" s="1165"/>
      <c r="MNX180" s="1165"/>
      <c r="MNY180" s="1165"/>
      <c r="MNZ180" s="1165"/>
      <c r="MOA180" s="1165"/>
      <c r="MOB180" s="1165"/>
      <c r="MOC180" s="1165"/>
      <c r="MOD180" s="1165"/>
      <c r="MOE180" s="1165"/>
      <c r="MOF180" s="1165"/>
      <c r="MOG180" s="1165"/>
      <c r="MOH180" s="1165"/>
      <c r="MOI180" s="1165"/>
      <c r="MOJ180" s="1165"/>
      <c r="MOK180" s="1165"/>
      <c r="MOL180" s="1165"/>
      <c r="MOM180" s="1165"/>
      <c r="MON180" s="1165"/>
      <c r="MOO180" s="1165"/>
      <c r="MOP180" s="1165"/>
      <c r="MOQ180" s="1165"/>
      <c r="MOR180" s="1165"/>
      <c r="MOS180" s="1165"/>
      <c r="MOT180" s="1165"/>
      <c r="MOU180" s="1165"/>
      <c r="MOV180" s="1165"/>
      <c r="MOW180" s="1165"/>
      <c r="MOX180" s="1165"/>
      <c r="MOY180" s="1165"/>
      <c r="MOZ180" s="1165"/>
      <c r="MPA180" s="1165"/>
      <c r="MPB180" s="1165"/>
      <c r="MPC180" s="1165"/>
      <c r="MPD180" s="1165"/>
      <c r="MPE180" s="1165"/>
      <c r="MPF180" s="1165"/>
      <c r="MPG180" s="1165"/>
      <c r="MPH180" s="1165"/>
      <c r="MPI180" s="1165"/>
      <c r="MPJ180" s="1165"/>
      <c r="MPK180" s="1165"/>
      <c r="MPL180" s="1165"/>
      <c r="MPM180" s="1165"/>
      <c r="MPN180" s="1165"/>
      <c r="MPO180" s="1165"/>
      <c r="MPP180" s="1165"/>
      <c r="MPQ180" s="1165"/>
      <c r="MPR180" s="1165"/>
      <c r="MPS180" s="1165"/>
      <c r="MPT180" s="1165"/>
      <c r="MPU180" s="1165"/>
      <c r="MPV180" s="1165"/>
      <c r="MPW180" s="1165"/>
      <c r="MPX180" s="1165"/>
      <c r="MPY180" s="1165"/>
      <c r="MPZ180" s="1165"/>
      <c r="MQA180" s="1165"/>
      <c r="MQB180" s="1165"/>
      <c r="MQC180" s="1165"/>
      <c r="MQD180" s="1165"/>
      <c r="MQE180" s="1165"/>
      <c r="MQF180" s="1165"/>
      <c r="MQG180" s="1165"/>
      <c r="MQH180" s="1165"/>
      <c r="MQI180" s="1165"/>
      <c r="MQJ180" s="1165"/>
      <c r="MQK180" s="1165"/>
      <c r="MQL180" s="1165"/>
      <c r="MQM180" s="1165"/>
      <c r="MQN180" s="1165"/>
      <c r="MQO180" s="1165"/>
      <c r="MQP180" s="1165"/>
      <c r="MQQ180" s="1165"/>
      <c r="MQR180" s="1165"/>
      <c r="MQS180" s="1165"/>
      <c r="MQT180" s="1165"/>
      <c r="MQU180" s="1165"/>
      <c r="MQV180" s="1165"/>
      <c r="MQW180" s="1165"/>
      <c r="MQX180" s="1165"/>
      <c r="MQY180" s="1165"/>
      <c r="MQZ180" s="1165"/>
      <c r="MRA180" s="1165"/>
      <c r="MRB180" s="1165"/>
      <c r="MRC180" s="1165"/>
      <c r="MRD180" s="1165"/>
      <c r="MRE180" s="1165"/>
      <c r="MRF180" s="1165"/>
      <c r="MRG180" s="1165"/>
      <c r="MRH180" s="1165"/>
      <c r="MRI180" s="1165"/>
      <c r="MRJ180" s="1165"/>
      <c r="MRK180" s="1165"/>
      <c r="MRL180" s="1165"/>
      <c r="MRM180" s="1165"/>
      <c r="MRN180" s="1165"/>
      <c r="MRO180" s="1165"/>
      <c r="MRP180" s="1165"/>
      <c r="MRQ180" s="1165"/>
      <c r="MRR180" s="1165"/>
      <c r="MRS180" s="1165"/>
      <c r="MRT180" s="1165"/>
      <c r="MRU180" s="1165"/>
      <c r="MRV180" s="1165"/>
      <c r="MRW180" s="1165"/>
      <c r="MRX180" s="1165"/>
      <c r="MRY180" s="1165"/>
      <c r="MRZ180" s="1165"/>
      <c r="MSA180" s="1165"/>
      <c r="MSB180" s="1165"/>
      <c r="MSC180" s="1165"/>
      <c r="MSD180" s="1165"/>
      <c r="MSE180" s="1165"/>
      <c r="MSF180" s="1165"/>
      <c r="MSG180" s="1165"/>
      <c r="MSH180" s="1165"/>
      <c r="MSI180" s="1165"/>
      <c r="MSJ180" s="1165"/>
      <c r="MSK180" s="1165"/>
      <c r="MSL180" s="1165"/>
      <c r="MSM180" s="1165"/>
      <c r="MSN180" s="1165"/>
      <c r="MSO180" s="1165"/>
      <c r="MSP180" s="1165"/>
      <c r="MSQ180" s="1165"/>
      <c r="MSR180" s="1165"/>
      <c r="MSS180" s="1165"/>
      <c r="MST180" s="1165"/>
      <c r="MSU180" s="1165"/>
      <c r="MSV180" s="1165"/>
      <c r="MSW180" s="1165"/>
      <c r="MSX180" s="1165"/>
      <c r="MSY180" s="1165"/>
      <c r="MSZ180" s="1165"/>
      <c r="MTA180" s="1165"/>
      <c r="MTB180" s="1165"/>
      <c r="MTC180" s="1165"/>
      <c r="MTD180" s="1165"/>
      <c r="MTE180" s="1165"/>
      <c r="MTF180" s="1165"/>
      <c r="MTG180" s="1165"/>
      <c r="MTH180" s="1165"/>
      <c r="MTI180" s="1165"/>
      <c r="MTJ180" s="1165"/>
      <c r="MTK180" s="1165"/>
      <c r="MTL180" s="1165"/>
      <c r="MTM180" s="1165"/>
      <c r="MTN180" s="1165"/>
      <c r="MTO180" s="1165"/>
      <c r="MTP180" s="1165"/>
      <c r="MTQ180" s="1165"/>
      <c r="MTR180" s="1165"/>
      <c r="MTS180" s="1165"/>
      <c r="MTT180" s="1165"/>
      <c r="MTU180" s="1165"/>
      <c r="MTV180" s="1165"/>
      <c r="MTW180" s="1165"/>
      <c r="MTX180" s="1165"/>
      <c r="MTY180" s="1165"/>
      <c r="MTZ180" s="1165"/>
      <c r="MUA180" s="1165"/>
      <c r="MUB180" s="1165"/>
      <c r="MUC180" s="1165"/>
      <c r="MUD180" s="1165"/>
      <c r="MUE180" s="1165"/>
      <c r="MUF180" s="1165"/>
      <c r="MUG180" s="1165"/>
      <c r="MUH180" s="1165"/>
      <c r="MUI180" s="1165"/>
      <c r="MUJ180" s="1165"/>
      <c r="MUK180" s="1165"/>
      <c r="MUL180" s="1165"/>
      <c r="MUM180" s="1165"/>
      <c r="MUN180" s="1165"/>
      <c r="MUO180" s="1165"/>
      <c r="MUP180" s="1165"/>
      <c r="MUQ180" s="1165"/>
      <c r="MUR180" s="1165"/>
      <c r="MUS180" s="1165"/>
      <c r="MUT180" s="1165"/>
      <c r="MUU180" s="1165"/>
      <c r="MUV180" s="1165"/>
      <c r="MUW180" s="1165"/>
      <c r="MUX180" s="1165"/>
      <c r="MUY180" s="1165"/>
      <c r="MUZ180" s="1165"/>
      <c r="MVA180" s="1165"/>
      <c r="MVB180" s="1165"/>
      <c r="MVC180" s="1165"/>
      <c r="MVD180" s="1165"/>
      <c r="MVE180" s="1165"/>
      <c r="MVF180" s="1165"/>
      <c r="MVG180" s="1165"/>
      <c r="MVH180" s="1165"/>
      <c r="MVI180" s="1165"/>
      <c r="MVJ180" s="1165"/>
      <c r="MVK180" s="1165"/>
      <c r="MVL180" s="1165"/>
      <c r="MVM180" s="1165"/>
      <c r="MVN180" s="1165"/>
      <c r="MVO180" s="1165"/>
      <c r="MVP180" s="1165"/>
      <c r="MVQ180" s="1165"/>
      <c r="MVR180" s="1165"/>
      <c r="MVS180" s="1165"/>
      <c r="MVT180" s="1165"/>
      <c r="MVU180" s="1165"/>
      <c r="MVV180" s="1165"/>
      <c r="MVW180" s="1165"/>
      <c r="MVX180" s="1165"/>
      <c r="MVY180" s="1165"/>
      <c r="MVZ180" s="1165"/>
      <c r="MWA180" s="1165"/>
      <c r="MWB180" s="1165"/>
      <c r="MWC180" s="1165"/>
      <c r="MWD180" s="1165"/>
      <c r="MWE180" s="1165"/>
      <c r="MWF180" s="1165"/>
      <c r="MWG180" s="1165"/>
      <c r="MWH180" s="1165"/>
      <c r="MWI180" s="1165"/>
      <c r="MWJ180" s="1165"/>
      <c r="MWK180" s="1165"/>
      <c r="MWL180" s="1165"/>
      <c r="MWM180" s="1165"/>
      <c r="MWN180" s="1165"/>
      <c r="MWO180" s="1165"/>
      <c r="MWP180" s="1165"/>
      <c r="MWQ180" s="1165"/>
      <c r="MWR180" s="1165"/>
      <c r="MWS180" s="1165"/>
      <c r="MWT180" s="1165"/>
      <c r="MWU180" s="1165"/>
      <c r="MWV180" s="1165"/>
      <c r="MWW180" s="1165"/>
      <c r="MWX180" s="1165"/>
      <c r="MWY180" s="1165"/>
      <c r="MWZ180" s="1165"/>
      <c r="MXA180" s="1165"/>
      <c r="MXB180" s="1165"/>
      <c r="MXC180" s="1165"/>
      <c r="MXD180" s="1165"/>
      <c r="MXE180" s="1165"/>
      <c r="MXF180" s="1165"/>
      <c r="MXG180" s="1165"/>
      <c r="MXH180" s="1165"/>
      <c r="MXI180" s="1165"/>
      <c r="MXJ180" s="1165"/>
      <c r="MXK180" s="1165"/>
      <c r="MXL180" s="1165"/>
      <c r="MXM180" s="1165"/>
      <c r="MXN180" s="1165"/>
      <c r="MXO180" s="1165"/>
      <c r="MXP180" s="1165"/>
      <c r="MXQ180" s="1165"/>
      <c r="MXR180" s="1165"/>
      <c r="MXS180" s="1165"/>
      <c r="MXT180" s="1165"/>
      <c r="MXU180" s="1165"/>
      <c r="MXV180" s="1165"/>
      <c r="MXW180" s="1165"/>
      <c r="MXX180" s="1165"/>
      <c r="MXY180" s="1165"/>
      <c r="MXZ180" s="1165"/>
      <c r="MYA180" s="1165"/>
      <c r="MYB180" s="1165"/>
      <c r="MYC180" s="1165"/>
      <c r="MYD180" s="1165"/>
      <c r="MYE180" s="1165"/>
      <c r="MYF180" s="1165"/>
      <c r="MYG180" s="1165"/>
      <c r="MYH180" s="1165"/>
      <c r="MYI180" s="1165"/>
      <c r="MYJ180" s="1165"/>
      <c r="MYK180" s="1165"/>
      <c r="MYL180" s="1165"/>
      <c r="MYM180" s="1165"/>
      <c r="MYN180" s="1165"/>
      <c r="MYO180" s="1165"/>
      <c r="MYP180" s="1165"/>
      <c r="MYQ180" s="1165"/>
      <c r="MYR180" s="1165"/>
      <c r="MYS180" s="1165"/>
      <c r="MYT180" s="1165"/>
      <c r="MYU180" s="1165"/>
      <c r="MYV180" s="1165"/>
      <c r="MYW180" s="1165"/>
      <c r="MYX180" s="1165"/>
      <c r="MYY180" s="1165"/>
      <c r="MYZ180" s="1165"/>
      <c r="MZA180" s="1165"/>
      <c r="MZB180" s="1165"/>
      <c r="MZC180" s="1165"/>
      <c r="MZD180" s="1165"/>
      <c r="MZE180" s="1165"/>
      <c r="MZF180" s="1165"/>
      <c r="MZG180" s="1165"/>
      <c r="MZH180" s="1165"/>
      <c r="MZI180" s="1165"/>
      <c r="MZJ180" s="1165"/>
      <c r="MZK180" s="1165"/>
      <c r="MZL180" s="1165"/>
      <c r="MZM180" s="1165"/>
      <c r="MZN180" s="1165"/>
      <c r="MZO180" s="1165"/>
      <c r="MZP180" s="1165"/>
      <c r="MZQ180" s="1165"/>
      <c r="MZR180" s="1165"/>
      <c r="MZS180" s="1165"/>
      <c r="MZT180" s="1165"/>
      <c r="MZU180" s="1165"/>
      <c r="MZV180" s="1165"/>
      <c r="MZW180" s="1165"/>
      <c r="MZX180" s="1165"/>
      <c r="MZY180" s="1165"/>
      <c r="MZZ180" s="1165"/>
      <c r="NAA180" s="1165"/>
      <c r="NAB180" s="1165"/>
      <c r="NAC180" s="1165"/>
      <c r="NAD180" s="1165"/>
      <c r="NAE180" s="1165"/>
      <c r="NAF180" s="1165"/>
      <c r="NAG180" s="1165"/>
      <c r="NAH180" s="1165"/>
      <c r="NAI180" s="1165"/>
      <c r="NAJ180" s="1165"/>
      <c r="NAK180" s="1165"/>
      <c r="NAL180" s="1165"/>
      <c r="NAM180" s="1165"/>
      <c r="NAN180" s="1165"/>
      <c r="NAO180" s="1165"/>
      <c r="NAP180" s="1165"/>
      <c r="NAQ180" s="1165"/>
      <c r="NAR180" s="1165"/>
      <c r="NAS180" s="1165"/>
      <c r="NAT180" s="1165"/>
      <c r="NAU180" s="1165"/>
      <c r="NAV180" s="1165"/>
      <c r="NAW180" s="1165"/>
      <c r="NAX180" s="1165"/>
      <c r="NAY180" s="1165"/>
      <c r="NAZ180" s="1165"/>
      <c r="NBA180" s="1165"/>
      <c r="NBB180" s="1165"/>
      <c r="NBC180" s="1165"/>
      <c r="NBD180" s="1165"/>
      <c r="NBE180" s="1165"/>
      <c r="NBF180" s="1165"/>
      <c r="NBG180" s="1165"/>
      <c r="NBH180" s="1165"/>
      <c r="NBI180" s="1165"/>
      <c r="NBJ180" s="1165"/>
      <c r="NBK180" s="1165"/>
      <c r="NBL180" s="1165"/>
      <c r="NBM180" s="1165"/>
      <c r="NBN180" s="1165"/>
      <c r="NBO180" s="1165"/>
      <c r="NBP180" s="1165"/>
      <c r="NBQ180" s="1165"/>
      <c r="NBR180" s="1165"/>
      <c r="NBS180" s="1165"/>
      <c r="NBT180" s="1165"/>
      <c r="NBU180" s="1165"/>
      <c r="NBV180" s="1165"/>
      <c r="NBW180" s="1165"/>
      <c r="NBX180" s="1165"/>
      <c r="NBY180" s="1165"/>
      <c r="NBZ180" s="1165"/>
      <c r="NCA180" s="1165"/>
      <c r="NCB180" s="1165"/>
      <c r="NCC180" s="1165"/>
      <c r="NCD180" s="1165"/>
      <c r="NCE180" s="1165"/>
      <c r="NCF180" s="1165"/>
      <c r="NCG180" s="1165"/>
      <c r="NCH180" s="1165"/>
      <c r="NCI180" s="1165"/>
      <c r="NCJ180" s="1165"/>
      <c r="NCK180" s="1165"/>
      <c r="NCL180" s="1165"/>
      <c r="NCM180" s="1165"/>
      <c r="NCN180" s="1165"/>
      <c r="NCO180" s="1165"/>
      <c r="NCP180" s="1165"/>
      <c r="NCQ180" s="1165"/>
      <c r="NCR180" s="1165"/>
      <c r="NCS180" s="1165"/>
      <c r="NCT180" s="1165"/>
      <c r="NCU180" s="1165"/>
      <c r="NCV180" s="1165"/>
      <c r="NCW180" s="1165"/>
      <c r="NCX180" s="1165"/>
      <c r="NCY180" s="1165"/>
      <c r="NCZ180" s="1165"/>
      <c r="NDA180" s="1165"/>
      <c r="NDB180" s="1165"/>
      <c r="NDC180" s="1165"/>
      <c r="NDD180" s="1165"/>
      <c r="NDE180" s="1165"/>
      <c r="NDF180" s="1165"/>
      <c r="NDG180" s="1165"/>
      <c r="NDH180" s="1165"/>
      <c r="NDI180" s="1165"/>
      <c r="NDJ180" s="1165"/>
      <c r="NDK180" s="1165"/>
      <c r="NDL180" s="1165"/>
      <c r="NDM180" s="1165"/>
      <c r="NDN180" s="1165"/>
      <c r="NDO180" s="1165"/>
      <c r="NDP180" s="1165"/>
      <c r="NDQ180" s="1165"/>
      <c r="NDR180" s="1165"/>
      <c r="NDS180" s="1165"/>
      <c r="NDT180" s="1165"/>
      <c r="NDU180" s="1165"/>
      <c r="NDV180" s="1165"/>
      <c r="NDW180" s="1165"/>
      <c r="NDX180" s="1165"/>
      <c r="NDY180" s="1165"/>
      <c r="NDZ180" s="1165"/>
      <c r="NEA180" s="1165"/>
      <c r="NEB180" s="1165"/>
      <c r="NEC180" s="1165"/>
      <c r="NED180" s="1165"/>
      <c r="NEE180" s="1165"/>
      <c r="NEF180" s="1165"/>
      <c r="NEG180" s="1165"/>
      <c r="NEH180" s="1165"/>
      <c r="NEI180" s="1165"/>
      <c r="NEJ180" s="1165"/>
      <c r="NEK180" s="1165"/>
      <c r="NEL180" s="1165"/>
      <c r="NEM180" s="1165"/>
      <c r="NEN180" s="1165"/>
      <c r="NEO180" s="1165"/>
      <c r="NEP180" s="1165"/>
      <c r="NEQ180" s="1165"/>
      <c r="NER180" s="1165"/>
      <c r="NES180" s="1165"/>
      <c r="NET180" s="1165"/>
      <c r="NEU180" s="1165"/>
      <c r="NEV180" s="1165"/>
      <c r="NEW180" s="1165"/>
      <c r="NEX180" s="1165"/>
      <c r="NEY180" s="1165"/>
      <c r="NEZ180" s="1165"/>
      <c r="NFA180" s="1165"/>
      <c r="NFB180" s="1165"/>
      <c r="NFC180" s="1165"/>
      <c r="NFD180" s="1165"/>
      <c r="NFE180" s="1165"/>
      <c r="NFF180" s="1165"/>
      <c r="NFG180" s="1165"/>
      <c r="NFH180" s="1165"/>
      <c r="NFI180" s="1165"/>
      <c r="NFJ180" s="1165"/>
      <c r="NFK180" s="1165"/>
      <c r="NFL180" s="1165"/>
      <c r="NFM180" s="1165"/>
      <c r="NFN180" s="1165"/>
      <c r="NFO180" s="1165"/>
      <c r="NFP180" s="1165"/>
      <c r="NFQ180" s="1165"/>
      <c r="NFR180" s="1165"/>
      <c r="NFS180" s="1165"/>
      <c r="NFT180" s="1165"/>
      <c r="NFU180" s="1165"/>
      <c r="NFV180" s="1165"/>
      <c r="NFW180" s="1165"/>
      <c r="NFX180" s="1165"/>
      <c r="NFY180" s="1165"/>
      <c r="NFZ180" s="1165"/>
      <c r="NGA180" s="1165"/>
      <c r="NGB180" s="1165"/>
      <c r="NGC180" s="1165"/>
      <c r="NGD180" s="1165"/>
      <c r="NGE180" s="1165"/>
      <c r="NGF180" s="1165"/>
      <c r="NGG180" s="1165"/>
      <c r="NGH180" s="1165"/>
      <c r="NGI180" s="1165"/>
      <c r="NGJ180" s="1165"/>
      <c r="NGK180" s="1165"/>
      <c r="NGL180" s="1165"/>
      <c r="NGM180" s="1165"/>
      <c r="NGN180" s="1165"/>
      <c r="NGO180" s="1165"/>
      <c r="NGP180" s="1165"/>
      <c r="NGQ180" s="1165"/>
      <c r="NGR180" s="1165"/>
      <c r="NGS180" s="1165"/>
      <c r="NGT180" s="1165"/>
      <c r="NGU180" s="1165"/>
      <c r="NGV180" s="1165"/>
      <c r="NGW180" s="1165"/>
      <c r="NGX180" s="1165"/>
      <c r="NGY180" s="1165"/>
      <c r="NGZ180" s="1165"/>
      <c r="NHA180" s="1165"/>
      <c r="NHB180" s="1165"/>
      <c r="NHC180" s="1165"/>
      <c r="NHD180" s="1165"/>
      <c r="NHE180" s="1165"/>
      <c r="NHF180" s="1165"/>
      <c r="NHG180" s="1165"/>
      <c r="NHH180" s="1165"/>
      <c r="NHI180" s="1165"/>
      <c r="NHJ180" s="1165"/>
      <c r="NHK180" s="1165"/>
      <c r="NHL180" s="1165"/>
      <c r="NHM180" s="1165"/>
      <c r="NHN180" s="1165"/>
      <c r="NHO180" s="1165"/>
      <c r="NHP180" s="1165"/>
      <c r="NHQ180" s="1165"/>
      <c r="NHR180" s="1165"/>
      <c r="NHS180" s="1165"/>
      <c r="NHT180" s="1165"/>
      <c r="NHU180" s="1165"/>
      <c r="NHV180" s="1165"/>
      <c r="NHW180" s="1165"/>
      <c r="NHX180" s="1165"/>
      <c r="NHY180" s="1165"/>
      <c r="NHZ180" s="1165"/>
      <c r="NIA180" s="1165"/>
      <c r="NIB180" s="1165"/>
      <c r="NIC180" s="1165"/>
      <c r="NID180" s="1165"/>
      <c r="NIE180" s="1165"/>
      <c r="NIF180" s="1165"/>
      <c r="NIG180" s="1165"/>
      <c r="NIH180" s="1165"/>
      <c r="NII180" s="1165"/>
      <c r="NIJ180" s="1165"/>
      <c r="NIK180" s="1165"/>
      <c r="NIL180" s="1165"/>
      <c r="NIM180" s="1165"/>
      <c r="NIN180" s="1165"/>
      <c r="NIO180" s="1165"/>
      <c r="NIP180" s="1165"/>
      <c r="NIQ180" s="1165"/>
      <c r="NIR180" s="1165"/>
      <c r="NIS180" s="1165"/>
      <c r="NIT180" s="1165"/>
      <c r="NIU180" s="1165"/>
      <c r="NIV180" s="1165"/>
      <c r="NIW180" s="1165"/>
      <c r="NIX180" s="1165"/>
      <c r="NIY180" s="1165"/>
      <c r="NIZ180" s="1165"/>
      <c r="NJA180" s="1165"/>
      <c r="NJB180" s="1165"/>
      <c r="NJC180" s="1165"/>
      <c r="NJD180" s="1165"/>
      <c r="NJE180" s="1165"/>
      <c r="NJF180" s="1165"/>
      <c r="NJG180" s="1165"/>
      <c r="NJH180" s="1165"/>
      <c r="NJI180" s="1165"/>
      <c r="NJJ180" s="1165"/>
      <c r="NJK180" s="1165"/>
      <c r="NJL180" s="1165"/>
      <c r="NJM180" s="1165"/>
      <c r="NJN180" s="1165"/>
      <c r="NJO180" s="1165"/>
      <c r="NJP180" s="1165"/>
      <c r="NJQ180" s="1165"/>
      <c r="NJR180" s="1165"/>
      <c r="NJS180" s="1165"/>
      <c r="NJT180" s="1165"/>
      <c r="NJU180" s="1165"/>
      <c r="NJV180" s="1165"/>
      <c r="NJW180" s="1165"/>
      <c r="NJX180" s="1165"/>
      <c r="NJY180" s="1165"/>
      <c r="NJZ180" s="1165"/>
      <c r="NKA180" s="1165"/>
      <c r="NKB180" s="1165"/>
      <c r="NKC180" s="1165"/>
      <c r="NKD180" s="1165"/>
      <c r="NKE180" s="1165"/>
      <c r="NKF180" s="1165"/>
      <c r="NKG180" s="1165"/>
      <c r="NKH180" s="1165"/>
      <c r="NKI180" s="1165"/>
      <c r="NKJ180" s="1165"/>
      <c r="NKK180" s="1165"/>
      <c r="NKL180" s="1165"/>
      <c r="NKM180" s="1165"/>
      <c r="NKN180" s="1165"/>
      <c r="NKO180" s="1165"/>
      <c r="NKP180" s="1165"/>
      <c r="NKQ180" s="1165"/>
      <c r="NKR180" s="1165"/>
      <c r="NKS180" s="1165"/>
      <c r="NKT180" s="1165"/>
      <c r="NKU180" s="1165"/>
      <c r="NKV180" s="1165"/>
      <c r="NKW180" s="1165"/>
      <c r="NKX180" s="1165"/>
      <c r="NKY180" s="1165"/>
      <c r="NKZ180" s="1165"/>
      <c r="NLA180" s="1165"/>
      <c r="NLB180" s="1165"/>
      <c r="NLC180" s="1165"/>
      <c r="NLD180" s="1165"/>
      <c r="NLE180" s="1165"/>
      <c r="NLF180" s="1165"/>
      <c r="NLG180" s="1165"/>
      <c r="NLH180" s="1165"/>
      <c r="NLI180" s="1165"/>
      <c r="NLJ180" s="1165"/>
      <c r="NLK180" s="1165"/>
      <c r="NLL180" s="1165"/>
      <c r="NLM180" s="1165"/>
      <c r="NLN180" s="1165"/>
      <c r="NLO180" s="1165"/>
      <c r="NLP180" s="1165"/>
      <c r="NLQ180" s="1165"/>
      <c r="NLR180" s="1165"/>
      <c r="NLS180" s="1165"/>
      <c r="NLT180" s="1165"/>
      <c r="NLU180" s="1165"/>
      <c r="NLV180" s="1165"/>
      <c r="NLW180" s="1165"/>
      <c r="NLX180" s="1165"/>
      <c r="NLY180" s="1165"/>
      <c r="NLZ180" s="1165"/>
      <c r="NMA180" s="1165"/>
      <c r="NMB180" s="1165"/>
      <c r="NMC180" s="1165"/>
      <c r="NMD180" s="1165"/>
      <c r="NME180" s="1165"/>
      <c r="NMF180" s="1165"/>
      <c r="NMG180" s="1165"/>
      <c r="NMH180" s="1165"/>
      <c r="NMI180" s="1165"/>
      <c r="NMJ180" s="1165"/>
      <c r="NMK180" s="1165"/>
      <c r="NML180" s="1165"/>
      <c r="NMM180" s="1165"/>
      <c r="NMN180" s="1165"/>
      <c r="NMO180" s="1165"/>
      <c r="NMP180" s="1165"/>
      <c r="NMQ180" s="1165"/>
      <c r="NMR180" s="1165"/>
      <c r="NMS180" s="1165"/>
      <c r="NMT180" s="1165"/>
      <c r="NMU180" s="1165"/>
      <c r="NMV180" s="1165"/>
      <c r="NMW180" s="1165"/>
      <c r="NMX180" s="1165"/>
      <c r="NMY180" s="1165"/>
      <c r="NMZ180" s="1165"/>
      <c r="NNA180" s="1165"/>
      <c r="NNB180" s="1165"/>
      <c r="NNC180" s="1165"/>
      <c r="NND180" s="1165"/>
      <c r="NNE180" s="1165"/>
      <c r="NNF180" s="1165"/>
      <c r="NNG180" s="1165"/>
      <c r="NNH180" s="1165"/>
      <c r="NNI180" s="1165"/>
      <c r="NNJ180" s="1165"/>
      <c r="NNK180" s="1165"/>
      <c r="NNL180" s="1165"/>
      <c r="NNM180" s="1165"/>
      <c r="NNN180" s="1165"/>
      <c r="NNO180" s="1165"/>
      <c r="NNP180" s="1165"/>
      <c r="NNQ180" s="1165"/>
      <c r="NNR180" s="1165"/>
      <c r="NNS180" s="1165"/>
      <c r="NNT180" s="1165"/>
      <c r="NNU180" s="1165"/>
      <c r="NNV180" s="1165"/>
      <c r="NNW180" s="1165"/>
      <c r="NNX180" s="1165"/>
      <c r="NNY180" s="1165"/>
      <c r="NNZ180" s="1165"/>
      <c r="NOA180" s="1165"/>
      <c r="NOB180" s="1165"/>
      <c r="NOC180" s="1165"/>
      <c r="NOD180" s="1165"/>
      <c r="NOE180" s="1165"/>
      <c r="NOF180" s="1165"/>
      <c r="NOG180" s="1165"/>
      <c r="NOH180" s="1165"/>
      <c r="NOI180" s="1165"/>
      <c r="NOJ180" s="1165"/>
      <c r="NOK180" s="1165"/>
      <c r="NOL180" s="1165"/>
      <c r="NOM180" s="1165"/>
      <c r="NON180" s="1165"/>
      <c r="NOO180" s="1165"/>
      <c r="NOP180" s="1165"/>
      <c r="NOQ180" s="1165"/>
      <c r="NOR180" s="1165"/>
      <c r="NOS180" s="1165"/>
      <c r="NOT180" s="1165"/>
      <c r="NOU180" s="1165"/>
      <c r="NOV180" s="1165"/>
      <c r="NOW180" s="1165"/>
      <c r="NOX180" s="1165"/>
      <c r="NOY180" s="1165"/>
      <c r="NOZ180" s="1165"/>
      <c r="NPA180" s="1165"/>
      <c r="NPB180" s="1165"/>
      <c r="NPC180" s="1165"/>
      <c r="NPD180" s="1165"/>
      <c r="NPE180" s="1165"/>
      <c r="NPF180" s="1165"/>
      <c r="NPG180" s="1165"/>
      <c r="NPH180" s="1165"/>
      <c r="NPI180" s="1165"/>
      <c r="NPJ180" s="1165"/>
      <c r="NPK180" s="1165"/>
      <c r="NPL180" s="1165"/>
      <c r="NPM180" s="1165"/>
      <c r="NPN180" s="1165"/>
      <c r="NPO180" s="1165"/>
      <c r="NPP180" s="1165"/>
      <c r="NPQ180" s="1165"/>
      <c r="NPR180" s="1165"/>
      <c r="NPS180" s="1165"/>
      <c r="NPT180" s="1165"/>
      <c r="NPU180" s="1165"/>
      <c r="NPV180" s="1165"/>
      <c r="NPW180" s="1165"/>
      <c r="NPX180" s="1165"/>
      <c r="NPY180" s="1165"/>
      <c r="NPZ180" s="1165"/>
      <c r="NQA180" s="1165"/>
      <c r="NQB180" s="1165"/>
      <c r="NQC180" s="1165"/>
      <c r="NQD180" s="1165"/>
      <c r="NQE180" s="1165"/>
      <c r="NQF180" s="1165"/>
      <c r="NQG180" s="1165"/>
      <c r="NQH180" s="1165"/>
      <c r="NQI180" s="1165"/>
      <c r="NQJ180" s="1165"/>
      <c r="NQK180" s="1165"/>
      <c r="NQL180" s="1165"/>
      <c r="NQM180" s="1165"/>
      <c r="NQN180" s="1165"/>
      <c r="NQO180" s="1165"/>
      <c r="NQP180" s="1165"/>
      <c r="NQQ180" s="1165"/>
      <c r="NQR180" s="1165"/>
      <c r="NQS180" s="1165"/>
      <c r="NQT180" s="1165"/>
      <c r="NQU180" s="1165"/>
      <c r="NQV180" s="1165"/>
      <c r="NQW180" s="1165"/>
      <c r="NQX180" s="1165"/>
      <c r="NQY180" s="1165"/>
      <c r="NQZ180" s="1165"/>
      <c r="NRA180" s="1165"/>
      <c r="NRB180" s="1165"/>
      <c r="NRC180" s="1165"/>
      <c r="NRD180" s="1165"/>
      <c r="NRE180" s="1165"/>
      <c r="NRF180" s="1165"/>
      <c r="NRG180" s="1165"/>
      <c r="NRH180" s="1165"/>
      <c r="NRI180" s="1165"/>
      <c r="NRJ180" s="1165"/>
      <c r="NRK180" s="1165"/>
      <c r="NRL180" s="1165"/>
      <c r="NRM180" s="1165"/>
      <c r="NRN180" s="1165"/>
      <c r="NRO180" s="1165"/>
      <c r="NRP180" s="1165"/>
      <c r="NRQ180" s="1165"/>
      <c r="NRR180" s="1165"/>
      <c r="NRS180" s="1165"/>
      <c r="NRT180" s="1165"/>
      <c r="NRU180" s="1165"/>
      <c r="NRV180" s="1165"/>
      <c r="NRW180" s="1165"/>
      <c r="NRX180" s="1165"/>
      <c r="NRY180" s="1165"/>
      <c r="NRZ180" s="1165"/>
      <c r="NSA180" s="1165"/>
      <c r="NSB180" s="1165"/>
      <c r="NSC180" s="1165"/>
      <c r="NSD180" s="1165"/>
      <c r="NSE180" s="1165"/>
      <c r="NSF180" s="1165"/>
      <c r="NSG180" s="1165"/>
      <c r="NSH180" s="1165"/>
      <c r="NSI180" s="1165"/>
      <c r="NSJ180" s="1165"/>
      <c r="NSK180" s="1165"/>
      <c r="NSL180" s="1165"/>
      <c r="NSM180" s="1165"/>
      <c r="NSN180" s="1165"/>
      <c r="NSO180" s="1165"/>
      <c r="NSP180" s="1165"/>
      <c r="NSQ180" s="1165"/>
      <c r="NSR180" s="1165"/>
      <c r="NSS180" s="1165"/>
      <c r="NST180" s="1165"/>
      <c r="NSU180" s="1165"/>
      <c r="NSV180" s="1165"/>
      <c r="NSW180" s="1165"/>
      <c r="NSX180" s="1165"/>
      <c r="NSY180" s="1165"/>
      <c r="NSZ180" s="1165"/>
      <c r="NTA180" s="1165"/>
      <c r="NTB180" s="1165"/>
      <c r="NTC180" s="1165"/>
      <c r="NTD180" s="1165"/>
      <c r="NTE180" s="1165"/>
      <c r="NTF180" s="1165"/>
      <c r="NTG180" s="1165"/>
      <c r="NTH180" s="1165"/>
      <c r="NTI180" s="1165"/>
      <c r="NTJ180" s="1165"/>
      <c r="NTK180" s="1165"/>
      <c r="NTL180" s="1165"/>
      <c r="NTM180" s="1165"/>
      <c r="NTN180" s="1165"/>
      <c r="NTO180" s="1165"/>
      <c r="NTP180" s="1165"/>
      <c r="NTQ180" s="1165"/>
      <c r="NTR180" s="1165"/>
      <c r="NTS180" s="1165"/>
      <c r="NTT180" s="1165"/>
      <c r="NTU180" s="1165"/>
      <c r="NTV180" s="1165"/>
      <c r="NTW180" s="1165"/>
      <c r="NTX180" s="1165"/>
      <c r="NTY180" s="1165"/>
      <c r="NTZ180" s="1165"/>
      <c r="NUA180" s="1165"/>
      <c r="NUB180" s="1165"/>
      <c r="NUC180" s="1165"/>
      <c r="NUD180" s="1165"/>
      <c r="NUE180" s="1165"/>
      <c r="NUF180" s="1165"/>
      <c r="NUG180" s="1165"/>
      <c r="NUH180" s="1165"/>
      <c r="NUI180" s="1165"/>
      <c r="NUJ180" s="1165"/>
      <c r="NUK180" s="1165"/>
      <c r="NUL180" s="1165"/>
      <c r="NUM180" s="1165"/>
      <c r="NUN180" s="1165"/>
      <c r="NUO180" s="1165"/>
      <c r="NUP180" s="1165"/>
      <c r="NUQ180" s="1165"/>
      <c r="NUR180" s="1165"/>
      <c r="NUS180" s="1165"/>
      <c r="NUT180" s="1165"/>
      <c r="NUU180" s="1165"/>
      <c r="NUV180" s="1165"/>
      <c r="NUW180" s="1165"/>
      <c r="NUX180" s="1165"/>
      <c r="NUY180" s="1165"/>
      <c r="NUZ180" s="1165"/>
      <c r="NVA180" s="1165"/>
      <c r="NVB180" s="1165"/>
      <c r="NVC180" s="1165"/>
      <c r="NVD180" s="1165"/>
      <c r="NVE180" s="1165"/>
      <c r="NVF180" s="1165"/>
      <c r="NVG180" s="1165"/>
      <c r="NVH180" s="1165"/>
      <c r="NVI180" s="1165"/>
      <c r="NVJ180" s="1165"/>
      <c r="NVK180" s="1165"/>
      <c r="NVL180" s="1165"/>
      <c r="NVM180" s="1165"/>
      <c r="NVN180" s="1165"/>
      <c r="NVO180" s="1165"/>
      <c r="NVP180" s="1165"/>
      <c r="NVQ180" s="1165"/>
      <c r="NVR180" s="1165"/>
      <c r="NVS180" s="1165"/>
      <c r="NVT180" s="1165"/>
      <c r="NVU180" s="1165"/>
      <c r="NVV180" s="1165"/>
      <c r="NVW180" s="1165"/>
      <c r="NVX180" s="1165"/>
      <c r="NVY180" s="1165"/>
      <c r="NVZ180" s="1165"/>
      <c r="NWA180" s="1165"/>
      <c r="NWB180" s="1165"/>
      <c r="NWC180" s="1165"/>
      <c r="NWD180" s="1165"/>
      <c r="NWE180" s="1165"/>
      <c r="NWF180" s="1165"/>
      <c r="NWG180" s="1165"/>
      <c r="NWH180" s="1165"/>
      <c r="NWI180" s="1165"/>
      <c r="NWJ180" s="1165"/>
      <c r="NWK180" s="1165"/>
      <c r="NWL180" s="1165"/>
      <c r="NWM180" s="1165"/>
      <c r="NWN180" s="1165"/>
      <c r="NWO180" s="1165"/>
      <c r="NWP180" s="1165"/>
      <c r="NWQ180" s="1165"/>
      <c r="NWR180" s="1165"/>
      <c r="NWS180" s="1165"/>
      <c r="NWT180" s="1165"/>
      <c r="NWU180" s="1165"/>
      <c r="NWV180" s="1165"/>
      <c r="NWW180" s="1165"/>
      <c r="NWX180" s="1165"/>
      <c r="NWY180" s="1165"/>
      <c r="NWZ180" s="1165"/>
      <c r="NXA180" s="1165"/>
      <c r="NXB180" s="1165"/>
      <c r="NXC180" s="1165"/>
      <c r="NXD180" s="1165"/>
      <c r="NXE180" s="1165"/>
      <c r="NXF180" s="1165"/>
      <c r="NXG180" s="1165"/>
      <c r="NXH180" s="1165"/>
      <c r="NXI180" s="1165"/>
      <c r="NXJ180" s="1165"/>
      <c r="NXK180" s="1165"/>
      <c r="NXL180" s="1165"/>
      <c r="NXM180" s="1165"/>
      <c r="NXN180" s="1165"/>
      <c r="NXO180" s="1165"/>
      <c r="NXP180" s="1165"/>
      <c r="NXQ180" s="1165"/>
      <c r="NXR180" s="1165"/>
      <c r="NXS180" s="1165"/>
      <c r="NXT180" s="1165"/>
      <c r="NXU180" s="1165"/>
      <c r="NXV180" s="1165"/>
      <c r="NXW180" s="1165"/>
      <c r="NXX180" s="1165"/>
      <c r="NXY180" s="1165"/>
      <c r="NXZ180" s="1165"/>
      <c r="NYA180" s="1165"/>
      <c r="NYB180" s="1165"/>
      <c r="NYC180" s="1165"/>
      <c r="NYD180" s="1165"/>
      <c r="NYE180" s="1165"/>
      <c r="NYF180" s="1165"/>
      <c r="NYG180" s="1165"/>
      <c r="NYH180" s="1165"/>
      <c r="NYI180" s="1165"/>
      <c r="NYJ180" s="1165"/>
      <c r="NYK180" s="1165"/>
      <c r="NYL180" s="1165"/>
      <c r="NYM180" s="1165"/>
      <c r="NYN180" s="1165"/>
      <c r="NYO180" s="1165"/>
      <c r="NYP180" s="1165"/>
      <c r="NYQ180" s="1165"/>
      <c r="NYR180" s="1165"/>
      <c r="NYS180" s="1165"/>
      <c r="NYT180" s="1165"/>
      <c r="NYU180" s="1165"/>
      <c r="NYV180" s="1165"/>
      <c r="NYW180" s="1165"/>
      <c r="NYX180" s="1165"/>
      <c r="NYY180" s="1165"/>
      <c r="NYZ180" s="1165"/>
      <c r="NZA180" s="1165"/>
      <c r="NZB180" s="1165"/>
      <c r="NZC180" s="1165"/>
      <c r="NZD180" s="1165"/>
      <c r="NZE180" s="1165"/>
      <c r="NZF180" s="1165"/>
      <c r="NZG180" s="1165"/>
      <c r="NZH180" s="1165"/>
      <c r="NZI180" s="1165"/>
      <c r="NZJ180" s="1165"/>
      <c r="NZK180" s="1165"/>
      <c r="NZL180" s="1165"/>
      <c r="NZM180" s="1165"/>
      <c r="NZN180" s="1165"/>
      <c r="NZO180" s="1165"/>
      <c r="NZP180" s="1165"/>
      <c r="NZQ180" s="1165"/>
      <c r="NZR180" s="1165"/>
      <c r="NZS180" s="1165"/>
      <c r="NZT180" s="1165"/>
      <c r="NZU180" s="1165"/>
      <c r="NZV180" s="1165"/>
      <c r="NZW180" s="1165"/>
      <c r="NZX180" s="1165"/>
      <c r="NZY180" s="1165"/>
      <c r="NZZ180" s="1165"/>
      <c r="OAA180" s="1165"/>
      <c r="OAB180" s="1165"/>
      <c r="OAC180" s="1165"/>
      <c r="OAD180" s="1165"/>
      <c r="OAE180" s="1165"/>
      <c r="OAF180" s="1165"/>
      <c r="OAG180" s="1165"/>
      <c r="OAH180" s="1165"/>
      <c r="OAI180" s="1165"/>
      <c r="OAJ180" s="1165"/>
      <c r="OAK180" s="1165"/>
      <c r="OAL180" s="1165"/>
      <c r="OAM180" s="1165"/>
      <c r="OAN180" s="1165"/>
      <c r="OAO180" s="1165"/>
      <c r="OAP180" s="1165"/>
      <c r="OAQ180" s="1165"/>
      <c r="OAR180" s="1165"/>
      <c r="OAS180" s="1165"/>
      <c r="OAT180" s="1165"/>
      <c r="OAU180" s="1165"/>
      <c r="OAV180" s="1165"/>
      <c r="OAW180" s="1165"/>
      <c r="OAX180" s="1165"/>
      <c r="OAY180" s="1165"/>
      <c r="OAZ180" s="1165"/>
      <c r="OBA180" s="1165"/>
      <c r="OBB180" s="1165"/>
      <c r="OBC180" s="1165"/>
      <c r="OBD180" s="1165"/>
      <c r="OBE180" s="1165"/>
      <c r="OBF180" s="1165"/>
      <c r="OBG180" s="1165"/>
      <c r="OBH180" s="1165"/>
      <c r="OBI180" s="1165"/>
      <c r="OBJ180" s="1165"/>
      <c r="OBK180" s="1165"/>
      <c r="OBL180" s="1165"/>
      <c r="OBM180" s="1165"/>
      <c r="OBN180" s="1165"/>
      <c r="OBO180" s="1165"/>
      <c r="OBP180" s="1165"/>
      <c r="OBQ180" s="1165"/>
      <c r="OBR180" s="1165"/>
      <c r="OBS180" s="1165"/>
      <c r="OBT180" s="1165"/>
      <c r="OBU180" s="1165"/>
      <c r="OBV180" s="1165"/>
      <c r="OBW180" s="1165"/>
      <c r="OBX180" s="1165"/>
      <c r="OBY180" s="1165"/>
      <c r="OBZ180" s="1165"/>
      <c r="OCA180" s="1165"/>
      <c r="OCB180" s="1165"/>
      <c r="OCC180" s="1165"/>
      <c r="OCD180" s="1165"/>
      <c r="OCE180" s="1165"/>
      <c r="OCF180" s="1165"/>
      <c r="OCG180" s="1165"/>
      <c r="OCH180" s="1165"/>
      <c r="OCI180" s="1165"/>
      <c r="OCJ180" s="1165"/>
      <c r="OCK180" s="1165"/>
      <c r="OCL180" s="1165"/>
      <c r="OCM180" s="1165"/>
      <c r="OCN180" s="1165"/>
      <c r="OCO180" s="1165"/>
      <c r="OCP180" s="1165"/>
      <c r="OCQ180" s="1165"/>
      <c r="OCR180" s="1165"/>
      <c r="OCS180" s="1165"/>
      <c r="OCT180" s="1165"/>
      <c r="OCU180" s="1165"/>
      <c r="OCV180" s="1165"/>
      <c r="OCW180" s="1165"/>
      <c r="OCX180" s="1165"/>
      <c r="OCY180" s="1165"/>
      <c r="OCZ180" s="1165"/>
      <c r="ODA180" s="1165"/>
      <c r="ODB180" s="1165"/>
      <c r="ODC180" s="1165"/>
      <c r="ODD180" s="1165"/>
      <c r="ODE180" s="1165"/>
      <c r="ODF180" s="1165"/>
      <c r="ODG180" s="1165"/>
      <c r="ODH180" s="1165"/>
      <c r="ODI180" s="1165"/>
      <c r="ODJ180" s="1165"/>
      <c r="ODK180" s="1165"/>
      <c r="ODL180" s="1165"/>
      <c r="ODM180" s="1165"/>
      <c r="ODN180" s="1165"/>
      <c r="ODO180" s="1165"/>
      <c r="ODP180" s="1165"/>
      <c r="ODQ180" s="1165"/>
      <c r="ODR180" s="1165"/>
      <c r="ODS180" s="1165"/>
      <c r="ODT180" s="1165"/>
      <c r="ODU180" s="1165"/>
      <c r="ODV180" s="1165"/>
      <c r="ODW180" s="1165"/>
      <c r="ODX180" s="1165"/>
      <c r="ODY180" s="1165"/>
      <c r="ODZ180" s="1165"/>
      <c r="OEA180" s="1165"/>
      <c r="OEB180" s="1165"/>
      <c r="OEC180" s="1165"/>
      <c r="OED180" s="1165"/>
      <c r="OEE180" s="1165"/>
      <c r="OEF180" s="1165"/>
      <c r="OEG180" s="1165"/>
      <c r="OEH180" s="1165"/>
      <c r="OEI180" s="1165"/>
      <c r="OEJ180" s="1165"/>
      <c r="OEK180" s="1165"/>
      <c r="OEL180" s="1165"/>
      <c r="OEM180" s="1165"/>
      <c r="OEN180" s="1165"/>
      <c r="OEO180" s="1165"/>
      <c r="OEP180" s="1165"/>
      <c r="OEQ180" s="1165"/>
      <c r="OER180" s="1165"/>
      <c r="OES180" s="1165"/>
      <c r="OET180" s="1165"/>
      <c r="OEU180" s="1165"/>
      <c r="OEV180" s="1165"/>
      <c r="OEW180" s="1165"/>
      <c r="OEX180" s="1165"/>
      <c r="OEY180" s="1165"/>
      <c r="OEZ180" s="1165"/>
      <c r="OFA180" s="1165"/>
      <c r="OFB180" s="1165"/>
      <c r="OFC180" s="1165"/>
      <c r="OFD180" s="1165"/>
      <c r="OFE180" s="1165"/>
      <c r="OFF180" s="1165"/>
      <c r="OFG180" s="1165"/>
      <c r="OFH180" s="1165"/>
      <c r="OFI180" s="1165"/>
      <c r="OFJ180" s="1165"/>
      <c r="OFK180" s="1165"/>
      <c r="OFL180" s="1165"/>
      <c r="OFM180" s="1165"/>
      <c r="OFN180" s="1165"/>
      <c r="OFO180" s="1165"/>
      <c r="OFP180" s="1165"/>
      <c r="OFQ180" s="1165"/>
      <c r="OFR180" s="1165"/>
      <c r="OFS180" s="1165"/>
      <c r="OFT180" s="1165"/>
      <c r="OFU180" s="1165"/>
      <c r="OFV180" s="1165"/>
      <c r="OFW180" s="1165"/>
      <c r="OFX180" s="1165"/>
      <c r="OFY180" s="1165"/>
      <c r="OFZ180" s="1165"/>
      <c r="OGA180" s="1165"/>
      <c r="OGB180" s="1165"/>
      <c r="OGC180" s="1165"/>
      <c r="OGD180" s="1165"/>
      <c r="OGE180" s="1165"/>
      <c r="OGF180" s="1165"/>
      <c r="OGG180" s="1165"/>
      <c r="OGH180" s="1165"/>
      <c r="OGI180" s="1165"/>
      <c r="OGJ180" s="1165"/>
      <c r="OGK180" s="1165"/>
      <c r="OGL180" s="1165"/>
      <c r="OGM180" s="1165"/>
      <c r="OGN180" s="1165"/>
      <c r="OGO180" s="1165"/>
      <c r="OGP180" s="1165"/>
      <c r="OGQ180" s="1165"/>
      <c r="OGR180" s="1165"/>
      <c r="OGS180" s="1165"/>
      <c r="OGT180" s="1165"/>
      <c r="OGU180" s="1165"/>
      <c r="OGV180" s="1165"/>
      <c r="OGW180" s="1165"/>
      <c r="OGX180" s="1165"/>
      <c r="OGY180" s="1165"/>
      <c r="OGZ180" s="1165"/>
      <c r="OHA180" s="1165"/>
      <c r="OHB180" s="1165"/>
      <c r="OHC180" s="1165"/>
      <c r="OHD180" s="1165"/>
      <c r="OHE180" s="1165"/>
      <c r="OHF180" s="1165"/>
      <c r="OHG180" s="1165"/>
      <c r="OHH180" s="1165"/>
      <c r="OHI180" s="1165"/>
      <c r="OHJ180" s="1165"/>
      <c r="OHK180" s="1165"/>
      <c r="OHL180" s="1165"/>
      <c r="OHM180" s="1165"/>
      <c r="OHN180" s="1165"/>
      <c r="OHO180" s="1165"/>
      <c r="OHP180" s="1165"/>
      <c r="OHQ180" s="1165"/>
      <c r="OHR180" s="1165"/>
      <c r="OHS180" s="1165"/>
      <c r="OHT180" s="1165"/>
      <c r="OHU180" s="1165"/>
      <c r="OHV180" s="1165"/>
      <c r="OHW180" s="1165"/>
      <c r="OHX180" s="1165"/>
      <c r="OHY180" s="1165"/>
      <c r="OHZ180" s="1165"/>
      <c r="OIA180" s="1165"/>
      <c r="OIB180" s="1165"/>
      <c r="OIC180" s="1165"/>
      <c r="OID180" s="1165"/>
      <c r="OIE180" s="1165"/>
      <c r="OIF180" s="1165"/>
      <c r="OIG180" s="1165"/>
      <c r="OIH180" s="1165"/>
      <c r="OII180" s="1165"/>
      <c r="OIJ180" s="1165"/>
      <c r="OIK180" s="1165"/>
      <c r="OIL180" s="1165"/>
      <c r="OIM180" s="1165"/>
      <c r="OIN180" s="1165"/>
      <c r="OIO180" s="1165"/>
      <c r="OIP180" s="1165"/>
      <c r="OIQ180" s="1165"/>
      <c r="OIR180" s="1165"/>
      <c r="OIS180" s="1165"/>
      <c r="OIT180" s="1165"/>
      <c r="OIU180" s="1165"/>
      <c r="OIV180" s="1165"/>
      <c r="OIW180" s="1165"/>
      <c r="OIX180" s="1165"/>
      <c r="OIY180" s="1165"/>
      <c r="OIZ180" s="1165"/>
      <c r="OJA180" s="1165"/>
      <c r="OJB180" s="1165"/>
      <c r="OJC180" s="1165"/>
      <c r="OJD180" s="1165"/>
      <c r="OJE180" s="1165"/>
      <c r="OJF180" s="1165"/>
      <c r="OJG180" s="1165"/>
      <c r="OJH180" s="1165"/>
      <c r="OJI180" s="1165"/>
      <c r="OJJ180" s="1165"/>
      <c r="OJK180" s="1165"/>
      <c r="OJL180" s="1165"/>
      <c r="OJM180" s="1165"/>
      <c r="OJN180" s="1165"/>
      <c r="OJO180" s="1165"/>
      <c r="OJP180" s="1165"/>
      <c r="OJQ180" s="1165"/>
      <c r="OJR180" s="1165"/>
      <c r="OJS180" s="1165"/>
      <c r="OJT180" s="1165"/>
      <c r="OJU180" s="1165"/>
      <c r="OJV180" s="1165"/>
      <c r="OJW180" s="1165"/>
      <c r="OJX180" s="1165"/>
      <c r="OJY180" s="1165"/>
      <c r="OJZ180" s="1165"/>
      <c r="OKA180" s="1165"/>
      <c r="OKB180" s="1165"/>
      <c r="OKC180" s="1165"/>
      <c r="OKD180" s="1165"/>
      <c r="OKE180" s="1165"/>
      <c r="OKF180" s="1165"/>
      <c r="OKG180" s="1165"/>
      <c r="OKH180" s="1165"/>
      <c r="OKI180" s="1165"/>
      <c r="OKJ180" s="1165"/>
      <c r="OKK180" s="1165"/>
      <c r="OKL180" s="1165"/>
      <c r="OKM180" s="1165"/>
      <c r="OKN180" s="1165"/>
      <c r="OKO180" s="1165"/>
      <c r="OKP180" s="1165"/>
      <c r="OKQ180" s="1165"/>
      <c r="OKR180" s="1165"/>
      <c r="OKS180" s="1165"/>
      <c r="OKT180" s="1165"/>
      <c r="OKU180" s="1165"/>
      <c r="OKV180" s="1165"/>
      <c r="OKW180" s="1165"/>
      <c r="OKX180" s="1165"/>
      <c r="OKY180" s="1165"/>
      <c r="OKZ180" s="1165"/>
      <c r="OLA180" s="1165"/>
      <c r="OLB180" s="1165"/>
      <c r="OLC180" s="1165"/>
      <c r="OLD180" s="1165"/>
      <c r="OLE180" s="1165"/>
      <c r="OLF180" s="1165"/>
      <c r="OLG180" s="1165"/>
      <c r="OLH180" s="1165"/>
      <c r="OLI180" s="1165"/>
      <c r="OLJ180" s="1165"/>
      <c r="OLK180" s="1165"/>
      <c r="OLL180" s="1165"/>
      <c r="OLM180" s="1165"/>
      <c r="OLN180" s="1165"/>
      <c r="OLO180" s="1165"/>
      <c r="OLP180" s="1165"/>
      <c r="OLQ180" s="1165"/>
      <c r="OLR180" s="1165"/>
      <c r="OLS180" s="1165"/>
      <c r="OLT180" s="1165"/>
      <c r="OLU180" s="1165"/>
      <c r="OLV180" s="1165"/>
      <c r="OLW180" s="1165"/>
      <c r="OLX180" s="1165"/>
      <c r="OLY180" s="1165"/>
      <c r="OLZ180" s="1165"/>
      <c r="OMA180" s="1165"/>
      <c r="OMB180" s="1165"/>
      <c r="OMC180" s="1165"/>
      <c r="OMD180" s="1165"/>
      <c r="OME180" s="1165"/>
      <c r="OMF180" s="1165"/>
      <c r="OMG180" s="1165"/>
      <c r="OMH180" s="1165"/>
      <c r="OMI180" s="1165"/>
      <c r="OMJ180" s="1165"/>
      <c r="OMK180" s="1165"/>
      <c r="OML180" s="1165"/>
      <c r="OMM180" s="1165"/>
      <c r="OMN180" s="1165"/>
      <c r="OMO180" s="1165"/>
      <c r="OMP180" s="1165"/>
      <c r="OMQ180" s="1165"/>
      <c r="OMR180" s="1165"/>
      <c r="OMS180" s="1165"/>
      <c r="OMT180" s="1165"/>
      <c r="OMU180" s="1165"/>
      <c r="OMV180" s="1165"/>
      <c r="OMW180" s="1165"/>
      <c r="OMX180" s="1165"/>
      <c r="OMY180" s="1165"/>
      <c r="OMZ180" s="1165"/>
      <c r="ONA180" s="1165"/>
      <c r="ONB180" s="1165"/>
      <c r="ONC180" s="1165"/>
      <c r="OND180" s="1165"/>
      <c r="ONE180" s="1165"/>
      <c r="ONF180" s="1165"/>
      <c r="ONG180" s="1165"/>
      <c r="ONH180" s="1165"/>
      <c r="ONI180" s="1165"/>
      <c r="ONJ180" s="1165"/>
      <c r="ONK180" s="1165"/>
      <c r="ONL180" s="1165"/>
      <c r="ONM180" s="1165"/>
      <c r="ONN180" s="1165"/>
      <c r="ONO180" s="1165"/>
      <c r="ONP180" s="1165"/>
      <c r="ONQ180" s="1165"/>
      <c r="ONR180" s="1165"/>
      <c r="ONS180" s="1165"/>
      <c r="ONT180" s="1165"/>
      <c r="ONU180" s="1165"/>
      <c r="ONV180" s="1165"/>
      <c r="ONW180" s="1165"/>
      <c r="ONX180" s="1165"/>
      <c r="ONY180" s="1165"/>
      <c r="ONZ180" s="1165"/>
      <c r="OOA180" s="1165"/>
      <c r="OOB180" s="1165"/>
      <c r="OOC180" s="1165"/>
      <c r="OOD180" s="1165"/>
      <c r="OOE180" s="1165"/>
      <c r="OOF180" s="1165"/>
      <c r="OOG180" s="1165"/>
      <c r="OOH180" s="1165"/>
      <c r="OOI180" s="1165"/>
      <c r="OOJ180" s="1165"/>
      <c r="OOK180" s="1165"/>
      <c r="OOL180" s="1165"/>
      <c r="OOM180" s="1165"/>
      <c r="OON180" s="1165"/>
      <c r="OOO180" s="1165"/>
      <c r="OOP180" s="1165"/>
      <c r="OOQ180" s="1165"/>
      <c r="OOR180" s="1165"/>
      <c r="OOS180" s="1165"/>
      <c r="OOT180" s="1165"/>
      <c r="OOU180" s="1165"/>
      <c r="OOV180" s="1165"/>
      <c r="OOW180" s="1165"/>
      <c r="OOX180" s="1165"/>
      <c r="OOY180" s="1165"/>
      <c r="OOZ180" s="1165"/>
      <c r="OPA180" s="1165"/>
      <c r="OPB180" s="1165"/>
      <c r="OPC180" s="1165"/>
      <c r="OPD180" s="1165"/>
      <c r="OPE180" s="1165"/>
      <c r="OPF180" s="1165"/>
      <c r="OPG180" s="1165"/>
      <c r="OPH180" s="1165"/>
      <c r="OPI180" s="1165"/>
      <c r="OPJ180" s="1165"/>
      <c r="OPK180" s="1165"/>
      <c r="OPL180" s="1165"/>
      <c r="OPM180" s="1165"/>
      <c r="OPN180" s="1165"/>
      <c r="OPO180" s="1165"/>
      <c r="OPP180" s="1165"/>
      <c r="OPQ180" s="1165"/>
      <c r="OPR180" s="1165"/>
      <c r="OPS180" s="1165"/>
      <c r="OPT180" s="1165"/>
      <c r="OPU180" s="1165"/>
      <c r="OPV180" s="1165"/>
      <c r="OPW180" s="1165"/>
      <c r="OPX180" s="1165"/>
      <c r="OPY180" s="1165"/>
      <c r="OPZ180" s="1165"/>
      <c r="OQA180" s="1165"/>
      <c r="OQB180" s="1165"/>
      <c r="OQC180" s="1165"/>
      <c r="OQD180" s="1165"/>
      <c r="OQE180" s="1165"/>
      <c r="OQF180" s="1165"/>
      <c r="OQG180" s="1165"/>
      <c r="OQH180" s="1165"/>
      <c r="OQI180" s="1165"/>
      <c r="OQJ180" s="1165"/>
      <c r="OQK180" s="1165"/>
      <c r="OQL180" s="1165"/>
      <c r="OQM180" s="1165"/>
      <c r="OQN180" s="1165"/>
      <c r="OQO180" s="1165"/>
      <c r="OQP180" s="1165"/>
      <c r="OQQ180" s="1165"/>
      <c r="OQR180" s="1165"/>
      <c r="OQS180" s="1165"/>
      <c r="OQT180" s="1165"/>
      <c r="OQU180" s="1165"/>
      <c r="OQV180" s="1165"/>
      <c r="OQW180" s="1165"/>
      <c r="OQX180" s="1165"/>
      <c r="OQY180" s="1165"/>
      <c r="OQZ180" s="1165"/>
      <c r="ORA180" s="1165"/>
      <c r="ORB180" s="1165"/>
      <c r="ORC180" s="1165"/>
      <c r="ORD180" s="1165"/>
      <c r="ORE180" s="1165"/>
      <c r="ORF180" s="1165"/>
      <c r="ORG180" s="1165"/>
      <c r="ORH180" s="1165"/>
      <c r="ORI180" s="1165"/>
      <c r="ORJ180" s="1165"/>
      <c r="ORK180" s="1165"/>
      <c r="ORL180" s="1165"/>
      <c r="ORM180" s="1165"/>
      <c r="ORN180" s="1165"/>
      <c r="ORO180" s="1165"/>
      <c r="ORP180" s="1165"/>
      <c r="ORQ180" s="1165"/>
      <c r="ORR180" s="1165"/>
      <c r="ORS180" s="1165"/>
      <c r="ORT180" s="1165"/>
      <c r="ORU180" s="1165"/>
      <c r="ORV180" s="1165"/>
      <c r="ORW180" s="1165"/>
      <c r="ORX180" s="1165"/>
      <c r="ORY180" s="1165"/>
      <c r="ORZ180" s="1165"/>
      <c r="OSA180" s="1165"/>
      <c r="OSB180" s="1165"/>
      <c r="OSC180" s="1165"/>
      <c r="OSD180" s="1165"/>
      <c r="OSE180" s="1165"/>
      <c r="OSF180" s="1165"/>
      <c r="OSG180" s="1165"/>
      <c r="OSH180" s="1165"/>
      <c r="OSI180" s="1165"/>
      <c r="OSJ180" s="1165"/>
      <c r="OSK180" s="1165"/>
      <c r="OSL180" s="1165"/>
      <c r="OSM180" s="1165"/>
      <c r="OSN180" s="1165"/>
      <c r="OSO180" s="1165"/>
      <c r="OSP180" s="1165"/>
      <c r="OSQ180" s="1165"/>
      <c r="OSR180" s="1165"/>
      <c r="OSS180" s="1165"/>
      <c r="OST180" s="1165"/>
      <c r="OSU180" s="1165"/>
      <c r="OSV180" s="1165"/>
      <c r="OSW180" s="1165"/>
      <c r="OSX180" s="1165"/>
      <c r="OSY180" s="1165"/>
      <c r="OSZ180" s="1165"/>
      <c r="OTA180" s="1165"/>
      <c r="OTB180" s="1165"/>
      <c r="OTC180" s="1165"/>
      <c r="OTD180" s="1165"/>
      <c r="OTE180" s="1165"/>
      <c r="OTF180" s="1165"/>
      <c r="OTG180" s="1165"/>
      <c r="OTH180" s="1165"/>
      <c r="OTI180" s="1165"/>
      <c r="OTJ180" s="1165"/>
      <c r="OTK180" s="1165"/>
      <c r="OTL180" s="1165"/>
      <c r="OTM180" s="1165"/>
      <c r="OTN180" s="1165"/>
      <c r="OTO180" s="1165"/>
      <c r="OTP180" s="1165"/>
      <c r="OTQ180" s="1165"/>
      <c r="OTR180" s="1165"/>
      <c r="OTS180" s="1165"/>
      <c r="OTT180" s="1165"/>
      <c r="OTU180" s="1165"/>
      <c r="OTV180" s="1165"/>
      <c r="OTW180" s="1165"/>
      <c r="OTX180" s="1165"/>
      <c r="OTY180" s="1165"/>
      <c r="OTZ180" s="1165"/>
      <c r="OUA180" s="1165"/>
      <c r="OUB180" s="1165"/>
      <c r="OUC180" s="1165"/>
      <c r="OUD180" s="1165"/>
      <c r="OUE180" s="1165"/>
      <c r="OUF180" s="1165"/>
      <c r="OUG180" s="1165"/>
      <c r="OUH180" s="1165"/>
      <c r="OUI180" s="1165"/>
      <c r="OUJ180" s="1165"/>
      <c r="OUK180" s="1165"/>
      <c r="OUL180" s="1165"/>
      <c r="OUM180" s="1165"/>
      <c r="OUN180" s="1165"/>
      <c r="OUO180" s="1165"/>
      <c r="OUP180" s="1165"/>
      <c r="OUQ180" s="1165"/>
      <c r="OUR180" s="1165"/>
      <c r="OUS180" s="1165"/>
      <c r="OUT180" s="1165"/>
      <c r="OUU180" s="1165"/>
      <c r="OUV180" s="1165"/>
      <c r="OUW180" s="1165"/>
      <c r="OUX180" s="1165"/>
      <c r="OUY180" s="1165"/>
      <c r="OUZ180" s="1165"/>
      <c r="OVA180" s="1165"/>
      <c r="OVB180" s="1165"/>
      <c r="OVC180" s="1165"/>
      <c r="OVD180" s="1165"/>
      <c r="OVE180" s="1165"/>
      <c r="OVF180" s="1165"/>
      <c r="OVG180" s="1165"/>
      <c r="OVH180" s="1165"/>
      <c r="OVI180" s="1165"/>
      <c r="OVJ180" s="1165"/>
      <c r="OVK180" s="1165"/>
      <c r="OVL180" s="1165"/>
      <c r="OVM180" s="1165"/>
      <c r="OVN180" s="1165"/>
      <c r="OVO180" s="1165"/>
      <c r="OVP180" s="1165"/>
      <c r="OVQ180" s="1165"/>
      <c r="OVR180" s="1165"/>
      <c r="OVS180" s="1165"/>
      <c r="OVT180" s="1165"/>
      <c r="OVU180" s="1165"/>
      <c r="OVV180" s="1165"/>
      <c r="OVW180" s="1165"/>
      <c r="OVX180" s="1165"/>
      <c r="OVY180" s="1165"/>
      <c r="OVZ180" s="1165"/>
      <c r="OWA180" s="1165"/>
      <c r="OWB180" s="1165"/>
      <c r="OWC180" s="1165"/>
      <c r="OWD180" s="1165"/>
      <c r="OWE180" s="1165"/>
      <c r="OWF180" s="1165"/>
      <c r="OWG180" s="1165"/>
      <c r="OWH180" s="1165"/>
      <c r="OWI180" s="1165"/>
      <c r="OWJ180" s="1165"/>
      <c r="OWK180" s="1165"/>
      <c r="OWL180" s="1165"/>
      <c r="OWM180" s="1165"/>
      <c r="OWN180" s="1165"/>
      <c r="OWO180" s="1165"/>
      <c r="OWP180" s="1165"/>
      <c r="OWQ180" s="1165"/>
      <c r="OWR180" s="1165"/>
      <c r="OWS180" s="1165"/>
      <c r="OWT180" s="1165"/>
      <c r="OWU180" s="1165"/>
      <c r="OWV180" s="1165"/>
      <c r="OWW180" s="1165"/>
      <c r="OWX180" s="1165"/>
      <c r="OWY180" s="1165"/>
      <c r="OWZ180" s="1165"/>
      <c r="OXA180" s="1165"/>
      <c r="OXB180" s="1165"/>
      <c r="OXC180" s="1165"/>
      <c r="OXD180" s="1165"/>
      <c r="OXE180" s="1165"/>
      <c r="OXF180" s="1165"/>
      <c r="OXG180" s="1165"/>
      <c r="OXH180" s="1165"/>
      <c r="OXI180" s="1165"/>
      <c r="OXJ180" s="1165"/>
      <c r="OXK180" s="1165"/>
      <c r="OXL180" s="1165"/>
      <c r="OXM180" s="1165"/>
      <c r="OXN180" s="1165"/>
      <c r="OXO180" s="1165"/>
      <c r="OXP180" s="1165"/>
      <c r="OXQ180" s="1165"/>
      <c r="OXR180" s="1165"/>
      <c r="OXS180" s="1165"/>
      <c r="OXT180" s="1165"/>
      <c r="OXU180" s="1165"/>
      <c r="OXV180" s="1165"/>
      <c r="OXW180" s="1165"/>
      <c r="OXX180" s="1165"/>
      <c r="OXY180" s="1165"/>
      <c r="OXZ180" s="1165"/>
      <c r="OYA180" s="1165"/>
      <c r="OYB180" s="1165"/>
      <c r="OYC180" s="1165"/>
      <c r="OYD180" s="1165"/>
      <c r="OYE180" s="1165"/>
      <c r="OYF180" s="1165"/>
      <c r="OYG180" s="1165"/>
      <c r="OYH180" s="1165"/>
      <c r="OYI180" s="1165"/>
      <c r="OYJ180" s="1165"/>
      <c r="OYK180" s="1165"/>
      <c r="OYL180" s="1165"/>
      <c r="OYM180" s="1165"/>
      <c r="OYN180" s="1165"/>
      <c r="OYO180" s="1165"/>
      <c r="OYP180" s="1165"/>
      <c r="OYQ180" s="1165"/>
      <c r="OYR180" s="1165"/>
      <c r="OYS180" s="1165"/>
      <c r="OYT180" s="1165"/>
      <c r="OYU180" s="1165"/>
      <c r="OYV180" s="1165"/>
      <c r="OYW180" s="1165"/>
      <c r="OYX180" s="1165"/>
      <c r="OYY180" s="1165"/>
      <c r="OYZ180" s="1165"/>
      <c r="OZA180" s="1165"/>
      <c r="OZB180" s="1165"/>
      <c r="OZC180" s="1165"/>
      <c r="OZD180" s="1165"/>
      <c r="OZE180" s="1165"/>
      <c r="OZF180" s="1165"/>
      <c r="OZG180" s="1165"/>
      <c r="OZH180" s="1165"/>
      <c r="OZI180" s="1165"/>
      <c r="OZJ180" s="1165"/>
      <c r="OZK180" s="1165"/>
      <c r="OZL180" s="1165"/>
      <c r="OZM180" s="1165"/>
      <c r="OZN180" s="1165"/>
      <c r="OZO180" s="1165"/>
      <c r="OZP180" s="1165"/>
      <c r="OZQ180" s="1165"/>
      <c r="OZR180" s="1165"/>
      <c r="OZS180" s="1165"/>
      <c r="OZT180" s="1165"/>
      <c r="OZU180" s="1165"/>
      <c r="OZV180" s="1165"/>
      <c r="OZW180" s="1165"/>
      <c r="OZX180" s="1165"/>
      <c r="OZY180" s="1165"/>
      <c r="OZZ180" s="1165"/>
      <c r="PAA180" s="1165"/>
      <c r="PAB180" s="1165"/>
      <c r="PAC180" s="1165"/>
      <c r="PAD180" s="1165"/>
      <c r="PAE180" s="1165"/>
      <c r="PAF180" s="1165"/>
      <c r="PAG180" s="1165"/>
      <c r="PAH180" s="1165"/>
      <c r="PAI180" s="1165"/>
      <c r="PAJ180" s="1165"/>
      <c r="PAK180" s="1165"/>
      <c r="PAL180" s="1165"/>
      <c r="PAM180" s="1165"/>
      <c r="PAN180" s="1165"/>
      <c r="PAO180" s="1165"/>
      <c r="PAP180" s="1165"/>
      <c r="PAQ180" s="1165"/>
      <c r="PAR180" s="1165"/>
      <c r="PAS180" s="1165"/>
      <c r="PAT180" s="1165"/>
      <c r="PAU180" s="1165"/>
      <c r="PAV180" s="1165"/>
      <c r="PAW180" s="1165"/>
      <c r="PAX180" s="1165"/>
      <c r="PAY180" s="1165"/>
      <c r="PAZ180" s="1165"/>
      <c r="PBA180" s="1165"/>
      <c r="PBB180" s="1165"/>
      <c r="PBC180" s="1165"/>
      <c r="PBD180" s="1165"/>
      <c r="PBE180" s="1165"/>
      <c r="PBF180" s="1165"/>
      <c r="PBG180" s="1165"/>
      <c r="PBH180" s="1165"/>
      <c r="PBI180" s="1165"/>
      <c r="PBJ180" s="1165"/>
      <c r="PBK180" s="1165"/>
      <c r="PBL180" s="1165"/>
      <c r="PBM180" s="1165"/>
      <c r="PBN180" s="1165"/>
      <c r="PBO180" s="1165"/>
      <c r="PBP180" s="1165"/>
      <c r="PBQ180" s="1165"/>
      <c r="PBR180" s="1165"/>
      <c r="PBS180" s="1165"/>
      <c r="PBT180" s="1165"/>
      <c r="PBU180" s="1165"/>
      <c r="PBV180" s="1165"/>
      <c r="PBW180" s="1165"/>
      <c r="PBX180" s="1165"/>
      <c r="PBY180" s="1165"/>
      <c r="PBZ180" s="1165"/>
      <c r="PCA180" s="1165"/>
      <c r="PCB180" s="1165"/>
      <c r="PCC180" s="1165"/>
      <c r="PCD180" s="1165"/>
      <c r="PCE180" s="1165"/>
      <c r="PCF180" s="1165"/>
      <c r="PCG180" s="1165"/>
      <c r="PCH180" s="1165"/>
      <c r="PCI180" s="1165"/>
      <c r="PCJ180" s="1165"/>
      <c r="PCK180" s="1165"/>
      <c r="PCL180" s="1165"/>
      <c r="PCM180" s="1165"/>
      <c r="PCN180" s="1165"/>
      <c r="PCO180" s="1165"/>
      <c r="PCP180" s="1165"/>
      <c r="PCQ180" s="1165"/>
      <c r="PCR180" s="1165"/>
      <c r="PCS180" s="1165"/>
      <c r="PCT180" s="1165"/>
      <c r="PCU180" s="1165"/>
      <c r="PCV180" s="1165"/>
      <c r="PCW180" s="1165"/>
      <c r="PCX180" s="1165"/>
      <c r="PCY180" s="1165"/>
      <c r="PCZ180" s="1165"/>
      <c r="PDA180" s="1165"/>
      <c r="PDB180" s="1165"/>
      <c r="PDC180" s="1165"/>
      <c r="PDD180" s="1165"/>
      <c r="PDE180" s="1165"/>
      <c r="PDF180" s="1165"/>
      <c r="PDG180" s="1165"/>
      <c r="PDH180" s="1165"/>
      <c r="PDI180" s="1165"/>
      <c r="PDJ180" s="1165"/>
      <c r="PDK180" s="1165"/>
      <c r="PDL180" s="1165"/>
      <c r="PDM180" s="1165"/>
      <c r="PDN180" s="1165"/>
      <c r="PDO180" s="1165"/>
      <c r="PDP180" s="1165"/>
      <c r="PDQ180" s="1165"/>
      <c r="PDR180" s="1165"/>
      <c r="PDS180" s="1165"/>
      <c r="PDT180" s="1165"/>
      <c r="PDU180" s="1165"/>
      <c r="PDV180" s="1165"/>
      <c r="PDW180" s="1165"/>
      <c r="PDX180" s="1165"/>
      <c r="PDY180" s="1165"/>
      <c r="PDZ180" s="1165"/>
      <c r="PEA180" s="1165"/>
      <c r="PEB180" s="1165"/>
      <c r="PEC180" s="1165"/>
      <c r="PED180" s="1165"/>
      <c r="PEE180" s="1165"/>
      <c r="PEF180" s="1165"/>
      <c r="PEG180" s="1165"/>
      <c r="PEH180" s="1165"/>
      <c r="PEI180" s="1165"/>
      <c r="PEJ180" s="1165"/>
      <c r="PEK180" s="1165"/>
      <c r="PEL180" s="1165"/>
      <c r="PEM180" s="1165"/>
      <c r="PEN180" s="1165"/>
      <c r="PEO180" s="1165"/>
      <c r="PEP180" s="1165"/>
      <c r="PEQ180" s="1165"/>
      <c r="PER180" s="1165"/>
      <c r="PES180" s="1165"/>
      <c r="PET180" s="1165"/>
      <c r="PEU180" s="1165"/>
      <c r="PEV180" s="1165"/>
      <c r="PEW180" s="1165"/>
      <c r="PEX180" s="1165"/>
      <c r="PEY180" s="1165"/>
      <c r="PEZ180" s="1165"/>
      <c r="PFA180" s="1165"/>
      <c r="PFB180" s="1165"/>
      <c r="PFC180" s="1165"/>
      <c r="PFD180" s="1165"/>
      <c r="PFE180" s="1165"/>
      <c r="PFF180" s="1165"/>
      <c r="PFG180" s="1165"/>
      <c r="PFH180" s="1165"/>
      <c r="PFI180" s="1165"/>
      <c r="PFJ180" s="1165"/>
      <c r="PFK180" s="1165"/>
      <c r="PFL180" s="1165"/>
      <c r="PFM180" s="1165"/>
      <c r="PFN180" s="1165"/>
      <c r="PFO180" s="1165"/>
      <c r="PFP180" s="1165"/>
      <c r="PFQ180" s="1165"/>
      <c r="PFR180" s="1165"/>
      <c r="PFS180" s="1165"/>
      <c r="PFT180" s="1165"/>
      <c r="PFU180" s="1165"/>
      <c r="PFV180" s="1165"/>
      <c r="PFW180" s="1165"/>
      <c r="PFX180" s="1165"/>
      <c r="PFY180" s="1165"/>
      <c r="PFZ180" s="1165"/>
      <c r="PGA180" s="1165"/>
      <c r="PGB180" s="1165"/>
      <c r="PGC180" s="1165"/>
      <c r="PGD180" s="1165"/>
      <c r="PGE180" s="1165"/>
      <c r="PGF180" s="1165"/>
      <c r="PGG180" s="1165"/>
      <c r="PGH180" s="1165"/>
      <c r="PGI180" s="1165"/>
      <c r="PGJ180" s="1165"/>
      <c r="PGK180" s="1165"/>
      <c r="PGL180" s="1165"/>
      <c r="PGM180" s="1165"/>
      <c r="PGN180" s="1165"/>
      <c r="PGO180" s="1165"/>
      <c r="PGP180" s="1165"/>
      <c r="PGQ180" s="1165"/>
      <c r="PGR180" s="1165"/>
      <c r="PGS180" s="1165"/>
      <c r="PGT180" s="1165"/>
      <c r="PGU180" s="1165"/>
      <c r="PGV180" s="1165"/>
      <c r="PGW180" s="1165"/>
      <c r="PGX180" s="1165"/>
      <c r="PGY180" s="1165"/>
      <c r="PGZ180" s="1165"/>
      <c r="PHA180" s="1165"/>
      <c r="PHB180" s="1165"/>
      <c r="PHC180" s="1165"/>
      <c r="PHD180" s="1165"/>
      <c r="PHE180" s="1165"/>
      <c r="PHF180" s="1165"/>
      <c r="PHG180" s="1165"/>
      <c r="PHH180" s="1165"/>
      <c r="PHI180" s="1165"/>
      <c r="PHJ180" s="1165"/>
      <c r="PHK180" s="1165"/>
      <c r="PHL180" s="1165"/>
      <c r="PHM180" s="1165"/>
      <c r="PHN180" s="1165"/>
      <c r="PHO180" s="1165"/>
      <c r="PHP180" s="1165"/>
      <c r="PHQ180" s="1165"/>
      <c r="PHR180" s="1165"/>
      <c r="PHS180" s="1165"/>
      <c r="PHT180" s="1165"/>
      <c r="PHU180" s="1165"/>
      <c r="PHV180" s="1165"/>
      <c r="PHW180" s="1165"/>
      <c r="PHX180" s="1165"/>
      <c r="PHY180" s="1165"/>
      <c r="PHZ180" s="1165"/>
      <c r="PIA180" s="1165"/>
      <c r="PIB180" s="1165"/>
      <c r="PIC180" s="1165"/>
      <c r="PID180" s="1165"/>
      <c r="PIE180" s="1165"/>
      <c r="PIF180" s="1165"/>
      <c r="PIG180" s="1165"/>
      <c r="PIH180" s="1165"/>
      <c r="PII180" s="1165"/>
      <c r="PIJ180" s="1165"/>
      <c r="PIK180" s="1165"/>
      <c r="PIL180" s="1165"/>
      <c r="PIM180" s="1165"/>
      <c r="PIN180" s="1165"/>
      <c r="PIO180" s="1165"/>
      <c r="PIP180" s="1165"/>
      <c r="PIQ180" s="1165"/>
      <c r="PIR180" s="1165"/>
      <c r="PIS180" s="1165"/>
      <c r="PIT180" s="1165"/>
      <c r="PIU180" s="1165"/>
      <c r="PIV180" s="1165"/>
      <c r="PIW180" s="1165"/>
      <c r="PIX180" s="1165"/>
      <c r="PIY180" s="1165"/>
      <c r="PIZ180" s="1165"/>
      <c r="PJA180" s="1165"/>
      <c r="PJB180" s="1165"/>
      <c r="PJC180" s="1165"/>
      <c r="PJD180" s="1165"/>
      <c r="PJE180" s="1165"/>
      <c r="PJF180" s="1165"/>
      <c r="PJG180" s="1165"/>
      <c r="PJH180" s="1165"/>
      <c r="PJI180" s="1165"/>
      <c r="PJJ180" s="1165"/>
      <c r="PJK180" s="1165"/>
      <c r="PJL180" s="1165"/>
      <c r="PJM180" s="1165"/>
      <c r="PJN180" s="1165"/>
      <c r="PJO180" s="1165"/>
      <c r="PJP180" s="1165"/>
      <c r="PJQ180" s="1165"/>
      <c r="PJR180" s="1165"/>
      <c r="PJS180" s="1165"/>
      <c r="PJT180" s="1165"/>
      <c r="PJU180" s="1165"/>
      <c r="PJV180" s="1165"/>
      <c r="PJW180" s="1165"/>
      <c r="PJX180" s="1165"/>
      <c r="PJY180" s="1165"/>
      <c r="PJZ180" s="1165"/>
      <c r="PKA180" s="1165"/>
      <c r="PKB180" s="1165"/>
      <c r="PKC180" s="1165"/>
      <c r="PKD180" s="1165"/>
      <c r="PKE180" s="1165"/>
      <c r="PKF180" s="1165"/>
      <c r="PKG180" s="1165"/>
      <c r="PKH180" s="1165"/>
      <c r="PKI180" s="1165"/>
      <c r="PKJ180" s="1165"/>
      <c r="PKK180" s="1165"/>
      <c r="PKL180" s="1165"/>
      <c r="PKM180" s="1165"/>
      <c r="PKN180" s="1165"/>
      <c r="PKO180" s="1165"/>
      <c r="PKP180" s="1165"/>
      <c r="PKQ180" s="1165"/>
      <c r="PKR180" s="1165"/>
      <c r="PKS180" s="1165"/>
      <c r="PKT180" s="1165"/>
      <c r="PKU180" s="1165"/>
      <c r="PKV180" s="1165"/>
      <c r="PKW180" s="1165"/>
      <c r="PKX180" s="1165"/>
      <c r="PKY180" s="1165"/>
      <c r="PKZ180" s="1165"/>
      <c r="PLA180" s="1165"/>
      <c r="PLB180" s="1165"/>
      <c r="PLC180" s="1165"/>
      <c r="PLD180" s="1165"/>
      <c r="PLE180" s="1165"/>
      <c r="PLF180" s="1165"/>
      <c r="PLG180" s="1165"/>
      <c r="PLH180" s="1165"/>
      <c r="PLI180" s="1165"/>
      <c r="PLJ180" s="1165"/>
      <c r="PLK180" s="1165"/>
      <c r="PLL180" s="1165"/>
      <c r="PLM180" s="1165"/>
      <c r="PLN180" s="1165"/>
      <c r="PLO180" s="1165"/>
      <c r="PLP180" s="1165"/>
      <c r="PLQ180" s="1165"/>
      <c r="PLR180" s="1165"/>
      <c r="PLS180" s="1165"/>
      <c r="PLT180" s="1165"/>
      <c r="PLU180" s="1165"/>
      <c r="PLV180" s="1165"/>
      <c r="PLW180" s="1165"/>
      <c r="PLX180" s="1165"/>
      <c r="PLY180" s="1165"/>
      <c r="PLZ180" s="1165"/>
      <c r="PMA180" s="1165"/>
      <c r="PMB180" s="1165"/>
      <c r="PMC180" s="1165"/>
      <c r="PMD180" s="1165"/>
      <c r="PME180" s="1165"/>
      <c r="PMF180" s="1165"/>
      <c r="PMG180" s="1165"/>
      <c r="PMH180" s="1165"/>
      <c r="PMI180" s="1165"/>
      <c r="PMJ180" s="1165"/>
      <c r="PMK180" s="1165"/>
      <c r="PML180" s="1165"/>
      <c r="PMM180" s="1165"/>
      <c r="PMN180" s="1165"/>
      <c r="PMO180" s="1165"/>
      <c r="PMP180" s="1165"/>
      <c r="PMQ180" s="1165"/>
      <c r="PMR180" s="1165"/>
      <c r="PMS180" s="1165"/>
      <c r="PMT180" s="1165"/>
      <c r="PMU180" s="1165"/>
      <c r="PMV180" s="1165"/>
      <c r="PMW180" s="1165"/>
      <c r="PMX180" s="1165"/>
      <c r="PMY180" s="1165"/>
      <c r="PMZ180" s="1165"/>
      <c r="PNA180" s="1165"/>
      <c r="PNB180" s="1165"/>
      <c r="PNC180" s="1165"/>
      <c r="PND180" s="1165"/>
      <c r="PNE180" s="1165"/>
      <c r="PNF180" s="1165"/>
      <c r="PNG180" s="1165"/>
      <c r="PNH180" s="1165"/>
      <c r="PNI180" s="1165"/>
      <c r="PNJ180" s="1165"/>
      <c r="PNK180" s="1165"/>
      <c r="PNL180" s="1165"/>
      <c r="PNM180" s="1165"/>
      <c r="PNN180" s="1165"/>
      <c r="PNO180" s="1165"/>
      <c r="PNP180" s="1165"/>
      <c r="PNQ180" s="1165"/>
      <c r="PNR180" s="1165"/>
      <c r="PNS180" s="1165"/>
      <c r="PNT180" s="1165"/>
      <c r="PNU180" s="1165"/>
      <c r="PNV180" s="1165"/>
      <c r="PNW180" s="1165"/>
      <c r="PNX180" s="1165"/>
      <c r="PNY180" s="1165"/>
      <c r="PNZ180" s="1165"/>
      <c r="POA180" s="1165"/>
      <c r="POB180" s="1165"/>
      <c r="POC180" s="1165"/>
      <c r="POD180" s="1165"/>
      <c r="POE180" s="1165"/>
      <c r="POF180" s="1165"/>
      <c r="POG180" s="1165"/>
      <c r="POH180" s="1165"/>
      <c r="POI180" s="1165"/>
      <c r="POJ180" s="1165"/>
      <c r="POK180" s="1165"/>
      <c r="POL180" s="1165"/>
      <c r="POM180" s="1165"/>
      <c r="PON180" s="1165"/>
      <c r="POO180" s="1165"/>
      <c r="POP180" s="1165"/>
      <c r="POQ180" s="1165"/>
      <c r="POR180" s="1165"/>
      <c r="POS180" s="1165"/>
      <c r="POT180" s="1165"/>
      <c r="POU180" s="1165"/>
      <c r="POV180" s="1165"/>
      <c r="POW180" s="1165"/>
      <c r="POX180" s="1165"/>
      <c r="POY180" s="1165"/>
      <c r="POZ180" s="1165"/>
      <c r="PPA180" s="1165"/>
      <c r="PPB180" s="1165"/>
      <c r="PPC180" s="1165"/>
      <c r="PPD180" s="1165"/>
      <c r="PPE180" s="1165"/>
      <c r="PPF180" s="1165"/>
      <c r="PPG180" s="1165"/>
      <c r="PPH180" s="1165"/>
      <c r="PPI180" s="1165"/>
      <c r="PPJ180" s="1165"/>
      <c r="PPK180" s="1165"/>
      <c r="PPL180" s="1165"/>
      <c r="PPM180" s="1165"/>
      <c r="PPN180" s="1165"/>
      <c r="PPO180" s="1165"/>
      <c r="PPP180" s="1165"/>
      <c r="PPQ180" s="1165"/>
      <c r="PPR180" s="1165"/>
      <c r="PPS180" s="1165"/>
      <c r="PPT180" s="1165"/>
      <c r="PPU180" s="1165"/>
      <c r="PPV180" s="1165"/>
      <c r="PPW180" s="1165"/>
      <c r="PPX180" s="1165"/>
      <c r="PPY180" s="1165"/>
      <c r="PPZ180" s="1165"/>
      <c r="PQA180" s="1165"/>
      <c r="PQB180" s="1165"/>
      <c r="PQC180" s="1165"/>
      <c r="PQD180" s="1165"/>
      <c r="PQE180" s="1165"/>
      <c r="PQF180" s="1165"/>
      <c r="PQG180" s="1165"/>
      <c r="PQH180" s="1165"/>
      <c r="PQI180" s="1165"/>
      <c r="PQJ180" s="1165"/>
      <c r="PQK180" s="1165"/>
      <c r="PQL180" s="1165"/>
      <c r="PQM180" s="1165"/>
      <c r="PQN180" s="1165"/>
      <c r="PQO180" s="1165"/>
      <c r="PQP180" s="1165"/>
      <c r="PQQ180" s="1165"/>
      <c r="PQR180" s="1165"/>
      <c r="PQS180" s="1165"/>
      <c r="PQT180" s="1165"/>
      <c r="PQU180" s="1165"/>
      <c r="PQV180" s="1165"/>
      <c r="PQW180" s="1165"/>
      <c r="PQX180" s="1165"/>
      <c r="PQY180" s="1165"/>
      <c r="PQZ180" s="1165"/>
      <c r="PRA180" s="1165"/>
      <c r="PRB180" s="1165"/>
      <c r="PRC180" s="1165"/>
      <c r="PRD180" s="1165"/>
      <c r="PRE180" s="1165"/>
      <c r="PRF180" s="1165"/>
      <c r="PRG180" s="1165"/>
      <c r="PRH180" s="1165"/>
      <c r="PRI180" s="1165"/>
      <c r="PRJ180" s="1165"/>
      <c r="PRK180" s="1165"/>
      <c r="PRL180" s="1165"/>
      <c r="PRM180" s="1165"/>
      <c r="PRN180" s="1165"/>
      <c r="PRO180" s="1165"/>
      <c r="PRP180" s="1165"/>
      <c r="PRQ180" s="1165"/>
      <c r="PRR180" s="1165"/>
      <c r="PRS180" s="1165"/>
      <c r="PRT180" s="1165"/>
      <c r="PRU180" s="1165"/>
      <c r="PRV180" s="1165"/>
      <c r="PRW180" s="1165"/>
      <c r="PRX180" s="1165"/>
      <c r="PRY180" s="1165"/>
      <c r="PRZ180" s="1165"/>
      <c r="PSA180" s="1165"/>
      <c r="PSB180" s="1165"/>
      <c r="PSC180" s="1165"/>
      <c r="PSD180" s="1165"/>
      <c r="PSE180" s="1165"/>
      <c r="PSF180" s="1165"/>
      <c r="PSG180" s="1165"/>
      <c r="PSH180" s="1165"/>
      <c r="PSI180" s="1165"/>
      <c r="PSJ180" s="1165"/>
      <c r="PSK180" s="1165"/>
      <c r="PSL180" s="1165"/>
      <c r="PSM180" s="1165"/>
      <c r="PSN180" s="1165"/>
      <c r="PSO180" s="1165"/>
      <c r="PSP180" s="1165"/>
      <c r="PSQ180" s="1165"/>
      <c r="PSR180" s="1165"/>
      <c r="PSS180" s="1165"/>
      <c r="PST180" s="1165"/>
      <c r="PSU180" s="1165"/>
      <c r="PSV180" s="1165"/>
      <c r="PSW180" s="1165"/>
      <c r="PSX180" s="1165"/>
      <c r="PSY180" s="1165"/>
      <c r="PSZ180" s="1165"/>
      <c r="PTA180" s="1165"/>
      <c r="PTB180" s="1165"/>
      <c r="PTC180" s="1165"/>
      <c r="PTD180" s="1165"/>
      <c r="PTE180" s="1165"/>
      <c r="PTF180" s="1165"/>
      <c r="PTG180" s="1165"/>
      <c r="PTH180" s="1165"/>
      <c r="PTI180" s="1165"/>
      <c r="PTJ180" s="1165"/>
      <c r="PTK180" s="1165"/>
      <c r="PTL180" s="1165"/>
      <c r="PTM180" s="1165"/>
      <c r="PTN180" s="1165"/>
      <c r="PTO180" s="1165"/>
      <c r="PTP180" s="1165"/>
      <c r="PTQ180" s="1165"/>
      <c r="PTR180" s="1165"/>
      <c r="PTS180" s="1165"/>
      <c r="PTT180" s="1165"/>
      <c r="PTU180" s="1165"/>
      <c r="PTV180" s="1165"/>
      <c r="PTW180" s="1165"/>
      <c r="PTX180" s="1165"/>
      <c r="PTY180" s="1165"/>
      <c r="PTZ180" s="1165"/>
      <c r="PUA180" s="1165"/>
      <c r="PUB180" s="1165"/>
      <c r="PUC180" s="1165"/>
      <c r="PUD180" s="1165"/>
      <c r="PUE180" s="1165"/>
      <c r="PUF180" s="1165"/>
      <c r="PUG180" s="1165"/>
      <c r="PUH180" s="1165"/>
      <c r="PUI180" s="1165"/>
      <c r="PUJ180" s="1165"/>
      <c r="PUK180" s="1165"/>
      <c r="PUL180" s="1165"/>
      <c r="PUM180" s="1165"/>
      <c r="PUN180" s="1165"/>
      <c r="PUO180" s="1165"/>
      <c r="PUP180" s="1165"/>
      <c r="PUQ180" s="1165"/>
      <c r="PUR180" s="1165"/>
      <c r="PUS180" s="1165"/>
      <c r="PUT180" s="1165"/>
      <c r="PUU180" s="1165"/>
      <c r="PUV180" s="1165"/>
      <c r="PUW180" s="1165"/>
      <c r="PUX180" s="1165"/>
      <c r="PUY180" s="1165"/>
      <c r="PUZ180" s="1165"/>
      <c r="PVA180" s="1165"/>
      <c r="PVB180" s="1165"/>
      <c r="PVC180" s="1165"/>
      <c r="PVD180" s="1165"/>
      <c r="PVE180" s="1165"/>
      <c r="PVF180" s="1165"/>
      <c r="PVG180" s="1165"/>
      <c r="PVH180" s="1165"/>
      <c r="PVI180" s="1165"/>
      <c r="PVJ180" s="1165"/>
      <c r="PVK180" s="1165"/>
      <c r="PVL180" s="1165"/>
      <c r="PVM180" s="1165"/>
      <c r="PVN180" s="1165"/>
      <c r="PVO180" s="1165"/>
      <c r="PVP180" s="1165"/>
      <c r="PVQ180" s="1165"/>
      <c r="PVR180" s="1165"/>
      <c r="PVS180" s="1165"/>
      <c r="PVT180" s="1165"/>
      <c r="PVU180" s="1165"/>
      <c r="PVV180" s="1165"/>
      <c r="PVW180" s="1165"/>
      <c r="PVX180" s="1165"/>
      <c r="PVY180" s="1165"/>
      <c r="PVZ180" s="1165"/>
      <c r="PWA180" s="1165"/>
      <c r="PWB180" s="1165"/>
      <c r="PWC180" s="1165"/>
      <c r="PWD180" s="1165"/>
      <c r="PWE180" s="1165"/>
      <c r="PWF180" s="1165"/>
      <c r="PWG180" s="1165"/>
      <c r="PWH180" s="1165"/>
      <c r="PWI180" s="1165"/>
      <c r="PWJ180" s="1165"/>
      <c r="PWK180" s="1165"/>
      <c r="PWL180" s="1165"/>
      <c r="PWM180" s="1165"/>
      <c r="PWN180" s="1165"/>
      <c r="PWO180" s="1165"/>
      <c r="PWP180" s="1165"/>
      <c r="PWQ180" s="1165"/>
      <c r="PWR180" s="1165"/>
      <c r="PWS180" s="1165"/>
      <c r="PWT180" s="1165"/>
      <c r="PWU180" s="1165"/>
      <c r="PWV180" s="1165"/>
      <c r="PWW180" s="1165"/>
      <c r="PWX180" s="1165"/>
      <c r="PWY180" s="1165"/>
      <c r="PWZ180" s="1165"/>
      <c r="PXA180" s="1165"/>
      <c r="PXB180" s="1165"/>
      <c r="PXC180" s="1165"/>
      <c r="PXD180" s="1165"/>
      <c r="PXE180" s="1165"/>
      <c r="PXF180" s="1165"/>
      <c r="PXG180" s="1165"/>
      <c r="PXH180" s="1165"/>
      <c r="PXI180" s="1165"/>
      <c r="PXJ180" s="1165"/>
      <c r="PXK180" s="1165"/>
      <c r="PXL180" s="1165"/>
      <c r="PXM180" s="1165"/>
      <c r="PXN180" s="1165"/>
      <c r="PXO180" s="1165"/>
      <c r="PXP180" s="1165"/>
      <c r="PXQ180" s="1165"/>
      <c r="PXR180" s="1165"/>
      <c r="PXS180" s="1165"/>
      <c r="PXT180" s="1165"/>
      <c r="PXU180" s="1165"/>
      <c r="PXV180" s="1165"/>
      <c r="PXW180" s="1165"/>
      <c r="PXX180" s="1165"/>
      <c r="PXY180" s="1165"/>
      <c r="PXZ180" s="1165"/>
      <c r="PYA180" s="1165"/>
      <c r="PYB180" s="1165"/>
      <c r="PYC180" s="1165"/>
      <c r="PYD180" s="1165"/>
      <c r="PYE180" s="1165"/>
      <c r="PYF180" s="1165"/>
      <c r="PYG180" s="1165"/>
      <c r="PYH180" s="1165"/>
      <c r="PYI180" s="1165"/>
      <c r="PYJ180" s="1165"/>
      <c r="PYK180" s="1165"/>
      <c r="PYL180" s="1165"/>
      <c r="PYM180" s="1165"/>
      <c r="PYN180" s="1165"/>
      <c r="PYO180" s="1165"/>
      <c r="PYP180" s="1165"/>
      <c r="PYQ180" s="1165"/>
      <c r="PYR180" s="1165"/>
      <c r="PYS180" s="1165"/>
      <c r="PYT180" s="1165"/>
      <c r="PYU180" s="1165"/>
      <c r="PYV180" s="1165"/>
      <c r="PYW180" s="1165"/>
      <c r="PYX180" s="1165"/>
      <c r="PYY180" s="1165"/>
      <c r="PYZ180" s="1165"/>
      <c r="PZA180" s="1165"/>
      <c r="PZB180" s="1165"/>
      <c r="PZC180" s="1165"/>
      <c r="PZD180" s="1165"/>
      <c r="PZE180" s="1165"/>
      <c r="PZF180" s="1165"/>
      <c r="PZG180" s="1165"/>
      <c r="PZH180" s="1165"/>
      <c r="PZI180" s="1165"/>
      <c r="PZJ180" s="1165"/>
      <c r="PZK180" s="1165"/>
      <c r="PZL180" s="1165"/>
      <c r="PZM180" s="1165"/>
      <c r="PZN180" s="1165"/>
      <c r="PZO180" s="1165"/>
      <c r="PZP180" s="1165"/>
      <c r="PZQ180" s="1165"/>
      <c r="PZR180" s="1165"/>
      <c r="PZS180" s="1165"/>
      <c r="PZT180" s="1165"/>
      <c r="PZU180" s="1165"/>
      <c r="PZV180" s="1165"/>
      <c r="PZW180" s="1165"/>
      <c r="PZX180" s="1165"/>
      <c r="PZY180" s="1165"/>
      <c r="PZZ180" s="1165"/>
      <c r="QAA180" s="1165"/>
      <c r="QAB180" s="1165"/>
      <c r="QAC180" s="1165"/>
      <c r="QAD180" s="1165"/>
      <c r="QAE180" s="1165"/>
      <c r="QAF180" s="1165"/>
      <c r="QAG180" s="1165"/>
      <c r="QAH180" s="1165"/>
      <c r="QAI180" s="1165"/>
      <c r="QAJ180" s="1165"/>
      <c r="QAK180" s="1165"/>
      <c r="QAL180" s="1165"/>
      <c r="QAM180" s="1165"/>
      <c r="QAN180" s="1165"/>
      <c r="QAO180" s="1165"/>
      <c r="QAP180" s="1165"/>
      <c r="QAQ180" s="1165"/>
      <c r="QAR180" s="1165"/>
      <c r="QAS180" s="1165"/>
      <c r="QAT180" s="1165"/>
      <c r="QAU180" s="1165"/>
      <c r="QAV180" s="1165"/>
      <c r="QAW180" s="1165"/>
      <c r="QAX180" s="1165"/>
      <c r="QAY180" s="1165"/>
      <c r="QAZ180" s="1165"/>
      <c r="QBA180" s="1165"/>
      <c r="QBB180" s="1165"/>
      <c r="QBC180" s="1165"/>
      <c r="QBD180" s="1165"/>
      <c r="QBE180" s="1165"/>
      <c r="QBF180" s="1165"/>
      <c r="QBG180" s="1165"/>
      <c r="QBH180" s="1165"/>
      <c r="QBI180" s="1165"/>
      <c r="QBJ180" s="1165"/>
      <c r="QBK180" s="1165"/>
      <c r="QBL180" s="1165"/>
      <c r="QBM180" s="1165"/>
      <c r="QBN180" s="1165"/>
      <c r="QBO180" s="1165"/>
      <c r="QBP180" s="1165"/>
      <c r="QBQ180" s="1165"/>
      <c r="QBR180" s="1165"/>
      <c r="QBS180" s="1165"/>
      <c r="QBT180" s="1165"/>
      <c r="QBU180" s="1165"/>
      <c r="QBV180" s="1165"/>
      <c r="QBW180" s="1165"/>
      <c r="QBX180" s="1165"/>
      <c r="QBY180" s="1165"/>
      <c r="QBZ180" s="1165"/>
      <c r="QCA180" s="1165"/>
      <c r="QCB180" s="1165"/>
      <c r="QCC180" s="1165"/>
      <c r="QCD180" s="1165"/>
      <c r="QCE180" s="1165"/>
      <c r="QCF180" s="1165"/>
      <c r="QCG180" s="1165"/>
      <c r="QCH180" s="1165"/>
      <c r="QCI180" s="1165"/>
      <c r="QCJ180" s="1165"/>
      <c r="QCK180" s="1165"/>
      <c r="QCL180" s="1165"/>
      <c r="QCM180" s="1165"/>
      <c r="QCN180" s="1165"/>
      <c r="QCO180" s="1165"/>
      <c r="QCP180" s="1165"/>
      <c r="QCQ180" s="1165"/>
      <c r="QCR180" s="1165"/>
      <c r="QCS180" s="1165"/>
      <c r="QCT180" s="1165"/>
      <c r="QCU180" s="1165"/>
      <c r="QCV180" s="1165"/>
      <c r="QCW180" s="1165"/>
      <c r="QCX180" s="1165"/>
      <c r="QCY180" s="1165"/>
      <c r="QCZ180" s="1165"/>
      <c r="QDA180" s="1165"/>
      <c r="QDB180" s="1165"/>
      <c r="QDC180" s="1165"/>
      <c r="QDD180" s="1165"/>
      <c r="QDE180" s="1165"/>
      <c r="QDF180" s="1165"/>
      <c r="QDG180" s="1165"/>
      <c r="QDH180" s="1165"/>
      <c r="QDI180" s="1165"/>
      <c r="QDJ180" s="1165"/>
      <c r="QDK180" s="1165"/>
      <c r="QDL180" s="1165"/>
      <c r="QDM180" s="1165"/>
      <c r="QDN180" s="1165"/>
      <c r="QDO180" s="1165"/>
      <c r="QDP180" s="1165"/>
      <c r="QDQ180" s="1165"/>
      <c r="QDR180" s="1165"/>
      <c r="QDS180" s="1165"/>
      <c r="QDT180" s="1165"/>
      <c r="QDU180" s="1165"/>
      <c r="QDV180" s="1165"/>
      <c r="QDW180" s="1165"/>
      <c r="QDX180" s="1165"/>
      <c r="QDY180" s="1165"/>
      <c r="QDZ180" s="1165"/>
      <c r="QEA180" s="1165"/>
      <c r="QEB180" s="1165"/>
      <c r="QEC180" s="1165"/>
      <c r="QED180" s="1165"/>
      <c r="QEE180" s="1165"/>
      <c r="QEF180" s="1165"/>
      <c r="QEG180" s="1165"/>
      <c r="QEH180" s="1165"/>
      <c r="QEI180" s="1165"/>
      <c r="QEJ180" s="1165"/>
      <c r="QEK180" s="1165"/>
      <c r="QEL180" s="1165"/>
      <c r="QEM180" s="1165"/>
      <c r="QEN180" s="1165"/>
      <c r="QEO180" s="1165"/>
      <c r="QEP180" s="1165"/>
      <c r="QEQ180" s="1165"/>
      <c r="QER180" s="1165"/>
      <c r="QES180" s="1165"/>
      <c r="QET180" s="1165"/>
      <c r="QEU180" s="1165"/>
      <c r="QEV180" s="1165"/>
      <c r="QEW180" s="1165"/>
      <c r="QEX180" s="1165"/>
      <c r="QEY180" s="1165"/>
      <c r="QEZ180" s="1165"/>
      <c r="QFA180" s="1165"/>
      <c r="QFB180" s="1165"/>
      <c r="QFC180" s="1165"/>
      <c r="QFD180" s="1165"/>
      <c r="QFE180" s="1165"/>
      <c r="QFF180" s="1165"/>
      <c r="QFG180" s="1165"/>
      <c r="QFH180" s="1165"/>
      <c r="QFI180" s="1165"/>
      <c r="QFJ180" s="1165"/>
      <c r="QFK180" s="1165"/>
      <c r="QFL180" s="1165"/>
      <c r="QFM180" s="1165"/>
      <c r="QFN180" s="1165"/>
      <c r="QFO180" s="1165"/>
      <c r="QFP180" s="1165"/>
      <c r="QFQ180" s="1165"/>
      <c r="QFR180" s="1165"/>
      <c r="QFS180" s="1165"/>
      <c r="QFT180" s="1165"/>
      <c r="QFU180" s="1165"/>
      <c r="QFV180" s="1165"/>
      <c r="QFW180" s="1165"/>
      <c r="QFX180" s="1165"/>
      <c r="QFY180" s="1165"/>
      <c r="QFZ180" s="1165"/>
      <c r="QGA180" s="1165"/>
      <c r="QGB180" s="1165"/>
      <c r="QGC180" s="1165"/>
      <c r="QGD180" s="1165"/>
      <c r="QGE180" s="1165"/>
      <c r="QGF180" s="1165"/>
      <c r="QGG180" s="1165"/>
      <c r="QGH180" s="1165"/>
      <c r="QGI180" s="1165"/>
      <c r="QGJ180" s="1165"/>
      <c r="QGK180" s="1165"/>
      <c r="QGL180" s="1165"/>
      <c r="QGM180" s="1165"/>
      <c r="QGN180" s="1165"/>
      <c r="QGO180" s="1165"/>
      <c r="QGP180" s="1165"/>
      <c r="QGQ180" s="1165"/>
      <c r="QGR180" s="1165"/>
      <c r="QGS180" s="1165"/>
      <c r="QGT180" s="1165"/>
      <c r="QGU180" s="1165"/>
      <c r="QGV180" s="1165"/>
      <c r="QGW180" s="1165"/>
      <c r="QGX180" s="1165"/>
      <c r="QGY180" s="1165"/>
      <c r="QGZ180" s="1165"/>
      <c r="QHA180" s="1165"/>
      <c r="QHB180" s="1165"/>
      <c r="QHC180" s="1165"/>
      <c r="QHD180" s="1165"/>
      <c r="QHE180" s="1165"/>
      <c r="QHF180" s="1165"/>
      <c r="QHG180" s="1165"/>
      <c r="QHH180" s="1165"/>
      <c r="QHI180" s="1165"/>
      <c r="QHJ180" s="1165"/>
      <c r="QHK180" s="1165"/>
      <c r="QHL180" s="1165"/>
      <c r="QHM180" s="1165"/>
      <c r="QHN180" s="1165"/>
      <c r="QHO180" s="1165"/>
      <c r="QHP180" s="1165"/>
      <c r="QHQ180" s="1165"/>
      <c r="QHR180" s="1165"/>
      <c r="QHS180" s="1165"/>
      <c r="QHT180" s="1165"/>
      <c r="QHU180" s="1165"/>
      <c r="QHV180" s="1165"/>
      <c r="QHW180" s="1165"/>
      <c r="QHX180" s="1165"/>
      <c r="QHY180" s="1165"/>
      <c r="QHZ180" s="1165"/>
      <c r="QIA180" s="1165"/>
      <c r="QIB180" s="1165"/>
      <c r="QIC180" s="1165"/>
      <c r="QID180" s="1165"/>
      <c r="QIE180" s="1165"/>
      <c r="QIF180" s="1165"/>
      <c r="QIG180" s="1165"/>
      <c r="QIH180" s="1165"/>
      <c r="QII180" s="1165"/>
      <c r="QIJ180" s="1165"/>
      <c r="QIK180" s="1165"/>
      <c r="QIL180" s="1165"/>
      <c r="QIM180" s="1165"/>
      <c r="QIN180" s="1165"/>
      <c r="QIO180" s="1165"/>
      <c r="QIP180" s="1165"/>
      <c r="QIQ180" s="1165"/>
      <c r="QIR180" s="1165"/>
      <c r="QIS180" s="1165"/>
      <c r="QIT180" s="1165"/>
      <c r="QIU180" s="1165"/>
      <c r="QIV180" s="1165"/>
      <c r="QIW180" s="1165"/>
      <c r="QIX180" s="1165"/>
      <c r="QIY180" s="1165"/>
      <c r="QIZ180" s="1165"/>
      <c r="QJA180" s="1165"/>
      <c r="QJB180" s="1165"/>
      <c r="QJC180" s="1165"/>
      <c r="QJD180" s="1165"/>
      <c r="QJE180" s="1165"/>
      <c r="QJF180" s="1165"/>
      <c r="QJG180" s="1165"/>
      <c r="QJH180" s="1165"/>
      <c r="QJI180" s="1165"/>
      <c r="QJJ180" s="1165"/>
      <c r="QJK180" s="1165"/>
      <c r="QJL180" s="1165"/>
      <c r="QJM180" s="1165"/>
      <c r="QJN180" s="1165"/>
      <c r="QJO180" s="1165"/>
      <c r="QJP180" s="1165"/>
      <c r="QJQ180" s="1165"/>
      <c r="QJR180" s="1165"/>
      <c r="QJS180" s="1165"/>
      <c r="QJT180" s="1165"/>
      <c r="QJU180" s="1165"/>
      <c r="QJV180" s="1165"/>
      <c r="QJW180" s="1165"/>
      <c r="QJX180" s="1165"/>
      <c r="QJY180" s="1165"/>
      <c r="QJZ180" s="1165"/>
      <c r="QKA180" s="1165"/>
      <c r="QKB180" s="1165"/>
      <c r="QKC180" s="1165"/>
      <c r="QKD180" s="1165"/>
      <c r="QKE180" s="1165"/>
      <c r="QKF180" s="1165"/>
      <c r="QKG180" s="1165"/>
      <c r="QKH180" s="1165"/>
      <c r="QKI180" s="1165"/>
      <c r="QKJ180" s="1165"/>
      <c r="QKK180" s="1165"/>
      <c r="QKL180" s="1165"/>
      <c r="QKM180" s="1165"/>
      <c r="QKN180" s="1165"/>
      <c r="QKO180" s="1165"/>
      <c r="QKP180" s="1165"/>
      <c r="QKQ180" s="1165"/>
      <c r="QKR180" s="1165"/>
      <c r="QKS180" s="1165"/>
      <c r="QKT180" s="1165"/>
      <c r="QKU180" s="1165"/>
      <c r="QKV180" s="1165"/>
      <c r="QKW180" s="1165"/>
      <c r="QKX180" s="1165"/>
      <c r="QKY180" s="1165"/>
      <c r="QKZ180" s="1165"/>
      <c r="QLA180" s="1165"/>
      <c r="QLB180" s="1165"/>
      <c r="QLC180" s="1165"/>
      <c r="QLD180" s="1165"/>
      <c r="QLE180" s="1165"/>
      <c r="QLF180" s="1165"/>
      <c r="QLG180" s="1165"/>
      <c r="QLH180" s="1165"/>
      <c r="QLI180" s="1165"/>
      <c r="QLJ180" s="1165"/>
      <c r="QLK180" s="1165"/>
      <c r="QLL180" s="1165"/>
      <c r="QLM180" s="1165"/>
      <c r="QLN180" s="1165"/>
      <c r="QLO180" s="1165"/>
      <c r="QLP180" s="1165"/>
      <c r="QLQ180" s="1165"/>
      <c r="QLR180" s="1165"/>
      <c r="QLS180" s="1165"/>
      <c r="QLT180" s="1165"/>
      <c r="QLU180" s="1165"/>
      <c r="QLV180" s="1165"/>
      <c r="QLW180" s="1165"/>
      <c r="QLX180" s="1165"/>
      <c r="QLY180" s="1165"/>
      <c r="QLZ180" s="1165"/>
      <c r="QMA180" s="1165"/>
      <c r="QMB180" s="1165"/>
      <c r="QMC180" s="1165"/>
      <c r="QMD180" s="1165"/>
      <c r="QME180" s="1165"/>
      <c r="QMF180" s="1165"/>
      <c r="QMG180" s="1165"/>
      <c r="QMH180" s="1165"/>
      <c r="QMI180" s="1165"/>
      <c r="QMJ180" s="1165"/>
      <c r="QMK180" s="1165"/>
      <c r="QML180" s="1165"/>
      <c r="QMM180" s="1165"/>
      <c r="QMN180" s="1165"/>
      <c r="QMO180" s="1165"/>
      <c r="QMP180" s="1165"/>
      <c r="QMQ180" s="1165"/>
      <c r="QMR180" s="1165"/>
      <c r="QMS180" s="1165"/>
      <c r="QMT180" s="1165"/>
      <c r="QMU180" s="1165"/>
      <c r="QMV180" s="1165"/>
      <c r="QMW180" s="1165"/>
      <c r="QMX180" s="1165"/>
      <c r="QMY180" s="1165"/>
      <c r="QMZ180" s="1165"/>
      <c r="QNA180" s="1165"/>
      <c r="QNB180" s="1165"/>
      <c r="QNC180" s="1165"/>
      <c r="QND180" s="1165"/>
      <c r="QNE180" s="1165"/>
      <c r="QNF180" s="1165"/>
      <c r="QNG180" s="1165"/>
      <c r="QNH180" s="1165"/>
      <c r="QNI180" s="1165"/>
      <c r="QNJ180" s="1165"/>
      <c r="QNK180" s="1165"/>
      <c r="QNL180" s="1165"/>
      <c r="QNM180" s="1165"/>
      <c r="QNN180" s="1165"/>
      <c r="QNO180" s="1165"/>
      <c r="QNP180" s="1165"/>
      <c r="QNQ180" s="1165"/>
      <c r="QNR180" s="1165"/>
      <c r="QNS180" s="1165"/>
      <c r="QNT180" s="1165"/>
      <c r="QNU180" s="1165"/>
      <c r="QNV180" s="1165"/>
      <c r="QNW180" s="1165"/>
      <c r="QNX180" s="1165"/>
      <c r="QNY180" s="1165"/>
      <c r="QNZ180" s="1165"/>
      <c r="QOA180" s="1165"/>
      <c r="QOB180" s="1165"/>
      <c r="QOC180" s="1165"/>
      <c r="QOD180" s="1165"/>
      <c r="QOE180" s="1165"/>
      <c r="QOF180" s="1165"/>
      <c r="QOG180" s="1165"/>
      <c r="QOH180" s="1165"/>
      <c r="QOI180" s="1165"/>
      <c r="QOJ180" s="1165"/>
      <c r="QOK180" s="1165"/>
      <c r="QOL180" s="1165"/>
      <c r="QOM180" s="1165"/>
      <c r="QON180" s="1165"/>
      <c r="QOO180" s="1165"/>
      <c r="QOP180" s="1165"/>
      <c r="QOQ180" s="1165"/>
      <c r="QOR180" s="1165"/>
      <c r="QOS180" s="1165"/>
      <c r="QOT180" s="1165"/>
      <c r="QOU180" s="1165"/>
      <c r="QOV180" s="1165"/>
      <c r="QOW180" s="1165"/>
      <c r="QOX180" s="1165"/>
      <c r="QOY180" s="1165"/>
      <c r="QOZ180" s="1165"/>
      <c r="QPA180" s="1165"/>
      <c r="QPB180" s="1165"/>
      <c r="QPC180" s="1165"/>
      <c r="QPD180" s="1165"/>
      <c r="QPE180" s="1165"/>
      <c r="QPF180" s="1165"/>
      <c r="QPG180" s="1165"/>
      <c r="QPH180" s="1165"/>
      <c r="QPI180" s="1165"/>
      <c r="QPJ180" s="1165"/>
      <c r="QPK180" s="1165"/>
      <c r="QPL180" s="1165"/>
      <c r="QPM180" s="1165"/>
      <c r="QPN180" s="1165"/>
      <c r="QPO180" s="1165"/>
      <c r="QPP180" s="1165"/>
      <c r="QPQ180" s="1165"/>
      <c r="QPR180" s="1165"/>
      <c r="QPS180" s="1165"/>
      <c r="QPT180" s="1165"/>
      <c r="QPU180" s="1165"/>
      <c r="QPV180" s="1165"/>
      <c r="QPW180" s="1165"/>
      <c r="QPX180" s="1165"/>
      <c r="QPY180" s="1165"/>
      <c r="QPZ180" s="1165"/>
      <c r="QQA180" s="1165"/>
      <c r="QQB180" s="1165"/>
      <c r="QQC180" s="1165"/>
      <c r="QQD180" s="1165"/>
      <c r="QQE180" s="1165"/>
      <c r="QQF180" s="1165"/>
      <c r="QQG180" s="1165"/>
      <c r="QQH180" s="1165"/>
      <c r="QQI180" s="1165"/>
      <c r="QQJ180" s="1165"/>
      <c r="QQK180" s="1165"/>
      <c r="QQL180" s="1165"/>
      <c r="QQM180" s="1165"/>
      <c r="QQN180" s="1165"/>
      <c r="QQO180" s="1165"/>
      <c r="QQP180" s="1165"/>
      <c r="QQQ180" s="1165"/>
      <c r="QQR180" s="1165"/>
      <c r="QQS180" s="1165"/>
      <c r="QQT180" s="1165"/>
      <c r="QQU180" s="1165"/>
      <c r="QQV180" s="1165"/>
      <c r="QQW180" s="1165"/>
      <c r="QQX180" s="1165"/>
      <c r="QQY180" s="1165"/>
      <c r="QQZ180" s="1165"/>
      <c r="QRA180" s="1165"/>
      <c r="QRB180" s="1165"/>
      <c r="QRC180" s="1165"/>
      <c r="QRD180" s="1165"/>
      <c r="QRE180" s="1165"/>
      <c r="QRF180" s="1165"/>
      <c r="QRG180" s="1165"/>
      <c r="QRH180" s="1165"/>
      <c r="QRI180" s="1165"/>
      <c r="QRJ180" s="1165"/>
      <c r="QRK180" s="1165"/>
      <c r="QRL180" s="1165"/>
      <c r="QRM180" s="1165"/>
      <c r="QRN180" s="1165"/>
      <c r="QRO180" s="1165"/>
      <c r="QRP180" s="1165"/>
      <c r="QRQ180" s="1165"/>
      <c r="QRR180" s="1165"/>
      <c r="QRS180" s="1165"/>
      <c r="QRT180" s="1165"/>
      <c r="QRU180" s="1165"/>
      <c r="QRV180" s="1165"/>
      <c r="QRW180" s="1165"/>
      <c r="QRX180" s="1165"/>
      <c r="QRY180" s="1165"/>
      <c r="QRZ180" s="1165"/>
      <c r="QSA180" s="1165"/>
      <c r="QSB180" s="1165"/>
      <c r="QSC180" s="1165"/>
      <c r="QSD180" s="1165"/>
      <c r="QSE180" s="1165"/>
      <c r="QSF180" s="1165"/>
      <c r="QSG180" s="1165"/>
      <c r="QSH180" s="1165"/>
      <c r="QSI180" s="1165"/>
      <c r="QSJ180" s="1165"/>
      <c r="QSK180" s="1165"/>
      <c r="QSL180" s="1165"/>
      <c r="QSM180" s="1165"/>
      <c r="QSN180" s="1165"/>
      <c r="QSO180" s="1165"/>
      <c r="QSP180" s="1165"/>
      <c r="QSQ180" s="1165"/>
      <c r="QSR180" s="1165"/>
      <c r="QSS180" s="1165"/>
      <c r="QST180" s="1165"/>
      <c r="QSU180" s="1165"/>
      <c r="QSV180" s="1165"/>
      <c r="QSW180" s="1165"/>
      <c r="QSX180" s="1165"/>
      <c r="QSY180" s="1165"/>
      <c r="QSZ180" s="1165"/>
      <c r="QTA180" s="1165"/>
      <c r="QTB180" s="1165"/>
      <c r="QTC180" s="1165"/>
      <c r="QTD180" s="1165"/>
      <c r="QTE180" s="1165"/>
      <c r="QTF180" s="1165"/>
      <c r="QTG180" s="1165"/>
      <c r="QTH180" s="1165"/>
      <c r="QTI180" s="1165"/>
      <c r="QTJ180" s="1165"/>
      <c r="QTK180" s="1165"/>
      <c r="QTL180" s="1165"/>
      <c r="QTM180" s="1165"/>
      <c r="QTN180" s="1165"/>
      <c r="QTO180" s="1165"/>
      <c r="QTP180" s="1165"/>
      <c r="QTQ180" s="1165"/>
      <c r="QTR180" s="1165"/>
      <c r="QTS180" s="1165"/>
      <c r="QTT180" s="1165"/>
      <c r="QTU180" s="1165"/>
      <c r="QTV180" s="1165"/>
      <c r="QTW180" s="1165"/>
      <c r="QTX180" s="1165"/>
      <c r="QTY180" s="1165"/>
      <c r="QTZ180" s="1165"/>
      <c r="QUA180" s="1165"/>
      <c r="QUB180" s="1165"/>
      <c r="QUC180" s="1165"/>
      <c r="QUD180" s="1165"/>
      <c r="QUE180" s="1165"/>
      <c r="QUF180" s="1165"/>
      <c r="QUG180" s="1165"/>
      <c r="QUH180" s="1165"/>
      <c r="QUI180" s="1165"/>
      <c r="QUJ180" s="1165"/>
      <c r="QUK180" s="1165"/>
      <c r="QUL180" s="1165"/>
      <c r="QUM180" s="1165"/>
      <c r="QUN180" s="1165"/>
      <c r="QUO180" s="1165"/>
      <c r="QUP180" s="1165"/>
      <c r="QUQ180" s="1165"/>
      <c r="QUR180" s="1165"/>
      <c r="QUS180" s="1165"/>
      <c r="QUT180" s="1165"/>
      <c r="QUU180" s="1165"/>
      <c r="QUV180" s="1165"/>
      <c r="QUW180" s="1165"/>
      <c r="QUX180" s="1165"/>
      <c r="QUY180" s="1165"/>
      <c r="QUZ180" s="1165"/>
      <c r="QVA180" s="1165"/>
      <c r="QVB180" s="1165"/>
      <c r="QVC180" s="1165"/>
      <c r="QVD180" s="1165"/>
      <c r="QVE180" s="1165"/>
      <c r="QVF180" s="1165"/>
      <c r="QVG180" s="1165"/>
      <c r="QVH180" s="1165"/>
      <c r="QVI180" s="1165"/>
      <c r="QVJ180" s="1165"/>
      <c r="QVK180" s="1165"/>
      <c r="QVL180" s="1165"/>
      <c r="QVM180" s="1165"/>
      <c r="QVN180" s="1165"/>
      <c r="QVO180" s="1165"/>
      <c r="QVP180" s="1165"/>
      <c r="QVQ180" s="1165"/>
      <c r="QVR180" s="1165"/>
      <c r="QVS180" s="1165"/>
      <c r="QVT180" s="1165"/>
      <c r="QVU180" s="1165"/>
      <c r="QVV180" s="1165"/>
      <c r="QVW180" s="1165"/>
      <c r="QVX180" s="1165"/>
      <c r="QVY180" s="1165"/>
      <c r="QVZ180" s="1165"/>
      <c r="QWA180" s="1165"/>
      <c r="QWB180" s="1165"/>
      <c r="QWC180" s="1165"/>
      <c r="QWD180" s="1165"/>
      <c r="QWE180" s="1165"/>
      <c r="QWF180" s="1165"/>
      <c r="QWG180" s="1165"/>
      <c r="QWH180" s="1165"/>
      <c r="QWI180" s="1165"/>
      <c r="QWJ180" s="1165"/>
      <c r="QWK180" s="1165"/>
      <c r="QWL180" s="1165"/>
      <c r="QWM180" s="1165"/>
      <c r="QWN180" s="1165"/>
      <c r="QWO180" s="1165"/>
      <c r="QWP180" s="1165"/>
      <c r="QWQ180" s="1165"/>
      <c r="QWR180" s="1165"/>
      <c r="QWS180" s="1165"/>
      <c r="QWT180" s="1165"/>
      <c r="QWU180" s="1165"/>
      <c r="QWV180" s="1165"/>
      <c r="QWW180" s="1165"/>
      <c r="QWX180" s="1165"/>
      <c r="QWY180" s="1165"/>
      <c r="QWZ180" s="1165"/>
      <c r="QXA180" s="1165"/>
      <c r="QXB180" s="1165"/>
      <c r="QXC180" s="1165"/>
      <c r="QXD180" s="1165"/>
      <c r="QXE180" s="1165"/>
      <c r="QXF180" s="1165"/>
      <c r="QXG180" s="1165"/>
      <c r="QXH180" s="1165"/>
      <c r="QXI180" s="1165"/>
      <c r="QXJ180" s="1165"/>
      <c r="QXK180" s="1165"/>
      <c r="QXL180" s="1165"/>
      <c r="QXM180" s="1165"/>
      <c r="QXN180" s="1165"/>
      <c r="QXO180" s="1165"/>
      <c r="QXP180" s="1165"/>
      <c r="QXQ180" s="1165"/>
      <c r="QXR180" s="1165"/>
      <c r="QXS180" s="1165"/>
      <c r="QXT180" s="1165"/>
      <c r="QXU180" s="1165"/>
      <c r="QXV180" s="1165"/>
      <c r="QXW180" s="1165"/>
      <c r="QXX180" s="1165"/>
      <c r="QXY180" s="1165"/>
      <c r="QXZ180" s="1165"/>
      <c r="QYA180" s="1165"/>
      <c r="QYB180" s="1165"/>
      <c r="QYC180" s="1165"/>
      <c r="QYD180" s="1165"/>
      <c r="QYE180" s="1165"/>
      <c r="QYF180" s="1165"/>
      <c r="QYG180" s="1165"/>
      <c r="QYH180" s="1165"/>
      <c r="QYI180" s="1165"/>
      <c r="QYJ180" s="1165"/>
      <c r="QYK180" s="1165"/>
      <c r="QYL180" s="1165"/>
      <c r="QYM180" s="1165"/>
      <c r="QYN180" s="1165"/>
      <c r="QYO180" s="1165"/>
      <c r="QYP180" s="1165"/>
      <c r="QYQ180" s="1165"/>
      <c r="QYR180" s="1165"/>
      <c r="QYS180" s="1165"/>
      <c r="QYT180" s="1165"/>
      <c r="QYU180" s="1165"/>
      <c r="QYV180" s="1165"/>
      <c r="QYW180" s="1165"/>
      <c r="QYX180" s="1165"/>
      <c r="QYY180" s="1165"/>
      <c r="QYZ180" s="1165"/>
      <c r="QZA180" s="1165"/>
      <c r="QZB180" s="1165"/>
      <c r="QZC180" s="1165"/>
      <c r="QZD180" s="1165"/>
      <c r="QZE180" s="1165"/>
      <c r="QZF180" s="1165"/>
      <c r="QZG180" s="1165"/>
      <c r="QZH180" s="1165"/>
      <c r="QZI180" s="1165"/>
      <c r="QZJ180" s="1165"/>
      <c r="QZK180" s="1165"/>
      <c r="QZL180" s="1165"/>
      <c r="QZM180" s="1165"/>
      <c r="QZN180" s="1165"/>
      <c r="QZO180" s="1165"/>
      <c r="QZP180" s="1165"/>
      <c r="QZQ180" s="1165"/>
      <c r="QZR180" s="1165"/>
      <c r="QZS180" s="1165"/>
      <c r="QZT180" s="1165"/>
      <c r="QZU180" s="1165"/>
      <c r="QZV180" s="1165"/>
      <c r="QZW180" s="1165"/>
      <c r="QZX180" s="1165"/>
      <c r="QZY180" s="1165"/>
      <c r="QZZ180" s="1165"/>
      <c r="RAA180" s="1165"/>
      <c r="RAB180" s="1165"/>
      <c r="RAC180" s="1165"/>
      <c r="RAD180" s="1165"/>
      <c r="RAE180" s="1165"/>
      <c r="RAF180" s="1165"/>
      <c r="RAG180" s="1165"/>
      <c r="RAH180" s="1165"/>
      <c r="RAI180" s="1165"/>
      <c r="RAJ180" s="1165"/>
      <c r="RAK180" s="1165"/>
      <c r="RAL180" s="1165"/>
      <c r="RAM180" s="1165"/>
      <c r="RAN180" s="1165"/>
      <c r="RAO180" s="1165"/>
      <c r="RAP180" s="1165"/>
      <c r="RAQ180" s="1165"/>
      <c r="RAR180" s="1165"/>
      <c r="RAS180" s="1165"/>
      <c r="RAT180" s="1165"/>
      <c r="RAU180" s="1165"/>
      <c r="RAV180" s="1165"/>
      <c r="RAW180" s="1165"/>
      <c r="RAX180" s="1165"/>
      <c r="RAY180" s="1165"/>
      <c r="RAZ180" s="1165"/>
      <c r="RBA180" s="1165"/>
      <c r="RBB180" s="1165"/>
      <c r="RBC180" s="1165"/>
      <c r="RBD180" s="1165"/>
      <c r="RBE180" s="1165"/>
      <c r="RBF180" s="1165"/>
      <c r="RBG180" s="1165"/>
      <c r="RBH180" s="1165"/>
      <c r="RBI180" s="1165"/>
      <c r="RBJ180" s="1165"/>
      <c r="RBK180" s="1165"/>
      <c r="RBL180" s="1165"/>
      <c r="RBM180" s="1165"/>
      <c r="RBN180" s="1165"/>
      <c r="RBO180" s="1165"/>
      <c r="RBP180" s="1165"/>
      <c r="RBQ180" s="1165"/>
      <c r="RBR180" s="1165"/>
      <c r="RBS180" s="1165"/>
      <c r="RBT180" s="1165"/>
      <c r="RBU180" s="1165"/>
      <c r="RBV180" s="1165"/>
      <c r="RBW180" s="1165"/>
      <c r="RBX180" s="1165"/>
      <c r="RBY180" s="1165"/>
      <c r="RBZ180" s="1165"/>
      <c r="RCA180" s="1165"/>
      <c r="RCB180" s="1165"/>
      <c r="RCC180" s="1165"/>
      <c r="RCD180" s="1165"/>
      <c r="RCE180" s="1165"/>
      <c r="RCF180" s="1165"/>
      <c r="RCG180" s="1165"/>
      <c r="RCH180" s="1165"/>
      <c r="RCI180" s="1165"/>
      <c r="RCJ180" s="1165"/>
      <c r="RCK180" s="1165"/>
      <c r="RCL180" s="1165"/>
      <c r="RCM180" s="1165"/>
      <c r="RCN180" s="1165"/>
      <c r="RCO180" s="1165"/>
      <c r="RCP180" s="1165"/>
      <c r="RCQ180" s="1165"/>
      <c r="RCR180" s="1165"/>
      <c r="RCS180" s="1165"/>
      <c r="RCT180" s="1165"/>
      <c r="RCU180" s="1165"/>
      <c r="RCV180" s="1165"/>
      <c r="RCW180" s="1165"/>
      <c r="RCX180" s="1165"/>
      <c r="RCY180" s="1165"/>
      <c r="RCZ180" s="1165"/>
      <c r="RDA180" s="1165"/>
      <c r="RDB180" s="1165"/>
      <c r="RDC180" s="1165"/>
      <c r="RDD180" s="1165"/>
      <c r="RDE180" s="1165"/>
      <c r="RDF180" s="1165"/>
      <c r="RDG180" s="1165"/>
      <c r="RDH180" s="1165"/>
      <c r="RDI180" s="1165"/>
      <c r="RDJ180" s="1165"/>
      <c r="RDK180" s="1165"/>
      <c r="RDL180" s="1165"/>
      <c r="RDM180" s="1165"/>
      <c r="RDN180" s="1165"/>
      <c r="RDO180" s="1165"/>
      <c r="RDP180" s="1165"/>
      <c r="RDQ180" s="1165"/>
      <c r="RDR180" s="1165"/>
      <c r="RDS180" s="1165"/>
      <c r="RDT180" s="1165"/>
      <c r="RDU180" s="1165"/>
      <c r="RDV180" s="1165"/>
      <c r="RDW180" s="1165"/>
      <c r="RDX180" s="1165"/>
      <c r="RDY180" s="1165"/>
      <c r="RDZ180" s="1165"/>
      <c r="REA180" s="1165"/>
      <c r="REB180" s="1165"/>
      <c r="REC180" s="1165"/>
      <c r="RED180" s="1165"/>
      <c r="REE180" s="1165"/>
      <c r="REF180" s="1165"/>
      <c r="REG180" s="1165"/>
      <c r="REH180" s="1165"/>
      <c r="REI180" s="1165"/>
      <c r="REJ180" s="1165"/>
      <c r="REK180" s="1165"/>
      <c r="REL180" s="1165"/>
      <c r="REM180" s="1165"/>
      <c r="REN180" s="1165"/>
      <c r="REO180" s="1165"/>
      <c r="REP180" s="1165"/>
      <c r="REQ180" s="1165"/>
      <c r="RER180" s="1165"/>
      <c r="RES180" s="1165"/>
      <c r="RET180" s="1165"/>
      <c r="REU180" s="1165"/>
      <c r="REV180" s="1165"/>
      <c r="REW180" s="1165"/>
      <c r="REX180" s="1165"/>
      <c r="REY180" s="1165"/>
      <c r="REZ180" s="1165"/>
      <c r="RFA180" s="1165"/>
      <c r="RFB180" s="1165"/>
      <c r="RFC180" s="1165"/>
      <c r="RFD180" s="1165"/>
      <c r="RFE180" s="1165"/>
      <c r="RFF180" s="1165"/>
      <c r="RFG180" s="1165"/>
      <c r="RFH180" s="1165"/>
      <c r="RFI180" s="1165"/>
      <c r="RFJ180" s="1165"/>
      <c r="RFK180" s="1165"/>
      <c r="RFL180" s="1165"/>
      <c r="RFM180" s="1165"/>
      <c r="RFN180" s="1165"/>
      <c r="RFO180" s="1165"/>
      <c r="RFP180" s="1165"/>
      <c r="RFQ180" s="1165"/>
      <c r="RFR180" s="1165"/>
      <c r="RFS180" s="1165"/>
      <c r="RFT180" s="1165"/>
      <c r="RFU180" s="1165"/>
      <c r="RFV180" s="1165"/>
      <c r="RFW180" s="1165"/>
      <c r="RFX180" s="1165"/>
      <c r="RFY180" s="1165"/>
      <c r="RFZ180" s="1165"/>
      <c r="RGA180" s="1165"/>
      <c r="RGB180" s="1165"/>
      <c r="RGC180" s="1165"/>
      <c r="RGD180" s="1165"/>
      <c r="RGE180" s="1165"/>
      <c r="RGF180" s="1165"/>
      <c r="RGG180" s="1165"/>
      <c r="RGH180" s="1165"/>
      <c r="RGI180" s="1165"/>
      <c r="RGJ180" s="1165"/>
      <c r="RGK180" s="1165"/>
      <c r="RGL180" s="1165"/>
      <c r="RGM180" s="1165"/>
      <c r="RGN180" s="1165"/>
      <c r="RGO180" s="1165"/>
      <c r="RGP180" s="1165"/>
      <c r="RGQ180" s="1165"/>
      <c r="RGR180" s="1165"/>
      <c r="RGS180" s="1165"/>
      <c r="RGT180" s="1165"/>
      <c r="RGU180" s="1165"/>
      <c r="RGV180" s="1165"/>
      <c r="RGW180" s="1165"/>
      <c r="RGX180" s="1165"/>
      <c r="RGY180" s="1165"/>
      <c r="RGZ180" s="1165"/>
      <c r="RHA180" s="1165"/>
      <c r="RHB180" s="1165"/>
      <c r="RHC180" s="1165"/>
      <c r="RHD180" s="1165"/>
      <c r="RHE180" s="1165"/>
      <c r="RHF180" s="1165"/>
      <c r="RHG180" s="1165"/>
      <c r="RHH180" s="1165"/>
      <c r="RHI180" s="1165"/>
      <c r="RHJ180" s="1165"/>
      <c r="RHK180" s="1165"/>
      <c r="RHL180" s="1165"/>
      <c r="RHM180" s="1165"/>
      <c r="RHN180" s="1165"/>
      <c r="RHO180" s="1165"/>
      <c r="RHP180" s="1165"/>
      <c r="RHQ180" s="1165"/>
      <c r="RHR180" s="1165"/>
      <c r="RHS180" s="1165"/>
      <c r="RHT180" s="1165"/>
      <c r="RHU180" s="1165"/>
      <c r="RHV180" s="1165"/>
      <c r="RHW180" s="1165"/>
      <c r="RHX180" s="1165"/>
      <c r="RHY180" s="1165"/>
      <c r="RHZ180" s="1165"/>
      <c r="RIA180" s="1165"/>
      <c r="RIB180" s="1165"/>
      <c r="RIC180" s="1165"/>
      <c r="RID180" s="1165"/>
      <c r="RIE180" s="1165"/>
      <c r="RIF180" s="1165"/>
      <c r="RIG180" s="1165"/>
      <c r="RIH180" s="1165"/>
      <c r="RII180" s="1165"/>
      <c r="RIJ180" s="1165"/>
      <c r="RIK180" s="1165"/>
      <c r="RIL180" s="1165"/>
      <c r="RIM180" s="1165"/>
      <c r="RIN180" s="1165"/>
      <c r="RIO180" s="1165"/>
      <c r="RIP180" s="1165"/>
      <c r="RIQ180" s="1165"/>
      <c r="RIR180" s="1165"/>
      <c r="RIS180" s="1165"/>
      <c r="RIT180" s="1165"/>
      <c r="RIU180" s="1165"/>
      <c r="RIV180" s="1165"/>
      <c r="RIW180" s="1165"/>
      <c r="RIX180" s="1165"/>
      <c r="RIY180" s="1165"/>
      <c r="RIZ180" s="1165"/>
      <c r="RJA180" s="1165"/>
      <c r="RJB180" s="1165"/>
      <c r="RJC180" s="1165"/>
      <c r="RJD180" s="1165"/>
      <c r="RJE180" s="1165"/>
      <c r="RJF180" s="1165"/>
      <c r="RJG180" s="1165"/>
      <c r="RJH180" s="1165"/>
      <c r="RJI180" s="1165"/>
      <c r="RJJ180" s="1165"/>
      <c r="RJK180" s="1165"/>
      <c r="RJL180" s="1165"/>
      <c r="RJM180" s="1165"/>
      <c r="RJN180" s="1165"/>
      <c r="RJO180" s="1165"/>
      <c r="RJP180" s="1165"/>
      <c r="RJQ180" s="1165"/>
      <c r="RJR180" s="1165"/>
      <c r="RJS180" s="1165"/>
      <c r="RJT180" s="1165"/>
      <c r="RJU180" s="1165"/>
      <c r="RJV180" s="1165"/>
      <c r="RJW180" s="1165"/>
      <c r="RJX180" s="1165"/>
      <c r="RJY180" s="1165"/>
      <c r="RJZ180" s="1165"/>
      <c r="RKA180" s="1165"/>
      <c r="RKB180" s="1165"/>
      <c r="RKC180" s="1165"/>
      <c r="RKD180" s="1165"/>
      <c r="RKE180" s="1165"/>
      <c r="RKF180" s="1165"/>
      <c r="RKG180" s="1165"/>
      <c r="RKH180" s="1165"/>
      <c r="RKI180" s="1165"/>
      <c r="RKJ180" s="1165"/>
      <c r="RKK180" s="1165"/>
      <c r="RKL180" s="1165"/>
      <c r="RKM180" s="1165"/>
      <c r="RKN180" s="1165"/>
      <c r="RKO180" s="1165"/>
      <c r="RKP180" s="1165"/>
      <c r="RKQ180" s="1165"/>
      <c r="RKR180" s="1165"/>
      <c r="RKS180" s="1165"/>
      <c r="RKT180" s="1165"/>
      <c r="RKU180" s="1165"/>
      <c r="RKV180" s="1165"/>
      <c r="RKW180" s="1165"/>
      <c r="RKX180" s="1165"/>
      <c r="RKY180" s="1165"/>
      <c r="RKZ180" s="1165"/>
      <c r="RLA180" s="1165"/>
      <c r="RLB180" s="1165"/>
      <c r="RLC180" s="1165"/>
      <c r="RLD180" s="1165"/>
      <c r="RLE180" s="1165"/>
      <c r="RLF180" s="1165"/>
      <c r="RLG180" s="1165"/>
      <c r="RLH180" s="1165"/>
      <c r="RLI180" s="1165"/>
      <c r="RLJ180" s="1165"/>
      <c r="RLK180" s="1165"/>
      <c r="RLL180" s="1165"/>
      <c r="RLM180" s="1165"/>
      <c r="RLN180" s="1165"/>
      <c r="RLO180" s="1165"/>
      <c r="RLP180" s="1165"/>
      <c r="RLQ180" s="1165"/>
      <c r="RLR180" s="1165"/>
      <c r="RLS180" s="1165"/>
      <c r="RLT180" s="1165"/>
      <c r="RLU180" s="1165"/>
      <c r="RLV180" s="1165"/>
      <c r="RLW180" s="1165"/>
      <c r="RLX180" s="1165"/>
      <c r="RLY180" s="1165"/>
      <c r="RLZ180" s="1165"/>
      <c r="RMA180" s="1165"/>
      <c r="RMB180" s="1165"/>
      <c r="RMC180" s="1165"/>
      <c r="RMD180" s="1165"/>
      <c r="RME180" s="1165"/>
      <c r="RMF180" s="1165"/>
      <c r="RMG180" s="1165"/>
      <c r="RMH180" s="1165"/>
      <c r="RMI180" s="1165"/>
      <c r="RMJ180" s="1165"/>
      <c r="RMK180" s="1165"/>
      <c r="RML180" s="1165"/>
      <c r="RMM180" s="1165"/>
      <c r="RMN180" s="1165"/>
      <c r="RMO180" s="1165"/>
      <c r="RMP180" s="1165"/>
      <c r="RMQ180" s="1165"/>
      <c r="RMR180" s="1165"/>
      <c r="RMS180" s="1165"/>
      <c r="RMT180" s="1165"/>
      <c r="RMU180" s="1165"/>
      <c r="RMV180" s="1165"/>
      <c r="RMW180" s="1165"/>
      <c r="RMX180" s="1165"/>
      <c r="RMY180" s="1165"/>
      <c r="RMZ180" s="1165"/>
      <c r="RNA180" s="1165"/>
      <c r="RNB180" s="1165"/>
      <c r="RNC180" s="1165"/>
      <c r="RND180" s="1165"/>
      <c r="RNE180" s="1165"/>
      <c r="RNF180" s="1165"/>
      <c r="RNG180" s="1165"/>
      <c r="RNH180" s="1165"/>
      <c r="RNI180" s="1165"/>
      <c r="RNJ180" s="1165"/>
      <c r="RNK180" s="1165"/>
      <c r="RNL180" s="1165"/>
      <c r="RNM180" s="1165"/>
      <c r="RNN180" s="1165"/>
      <c r="RNO180" s="1165"/>
      <c r="RNP180" s="1165"/>
      <c r="RNQ180" s="1165"/>
      <c r="RNR180" s="1165"/>
      <c r="RNS180" s="1165"/>
      <c r="RNT180" s="1165"/>
      <c r="RNU180" s="1165"/>
      <c r="RNV180" s="1165"/>
      <c r="RNW180" s="1165"/>
      <c r="RNX180" s="1165"/>
      <c r="RNY180" s="1165"/>
      <c r="RNZ180" s="1165"/>
      <c r="ROA180" s="1165"/>
      <c r="ROB180" s="1165"/>
      <c r="ROC180" s="1165"/>
      <c r="ROD180" s="1165"/>
      <c r="ROE180" s="1165"/>
      <c r="ROF180" s="1165"/>
      <c r="ROG180" s="1165"/>
      <c r="ROH180" s="1165"/>
      <c r="ROI180" s="1165"/>
      <c r="ROJ180" s="1165"/>
      <c r="ROK180" s="1165"/>
      <c r="ROL180" s="1165"/>
      <c r="ROM180" s="1165"/>
      <c r="RON180" s="1165"/>
      <c r="ROO180" s="1165"/>
      <c r="ROP180" s="1165"/>
      <c r="ROQ180" s="1165"/>
      <c r="ROR180" s="1165"/>
      <c r="ROS180" s="1165"/>
      <c r="ROT180" s="1165"/>
      <c r="ROU180" s="1165"/>
      <c r="ROV180" s="1165"/>
      <c r="ROW180" s="1165"/>
      <c r="ROX180" s="1165"/>
      <c r="ROY180" s="1165"/>
      <c r="ROZ180" s="1165"/>
      <c r="RPA180" s="1165"/>
      <c r="RPB180" s="1165"/>
      <c r="RPC180" s="1165"/>
      <c r="RPD180" s="1165"/>
      <c r="RPE180" s="1165"/>
      <c r="RPF180" s="1165"/>
      <c r="RPG180" s="1165"/>
      <c r="RPH180" s="1165"/>
      <c r="RPI180" s="1165"/>
      <c r="RPJ180" s="1165"/>
      <c r="RPK180" s="1165"/>
      <c r="RPL180" s="1165"/>
      <c r="RPM180" s="1165"/>
      <c r="RPN180" s="1165"/>
      <c r="RPO180" s="1165"/>
      <c r="RPP180" s="1165"/>
      <c r="RPQ180" s="1165"/>
      <c r="RPR180" s="1165"/>
      <c r="RPS180" s="1165"/>
      <c r="RPT180" s="1165"/>
      <c r="RPU180" s="1165"/>
      <c r="RPV180" s="1165"/>
      <c r="RPW180" s="1165"/>
      <c r="RPX180" s="1165"/>
      <c r="RPY180" s="1165"/>
      <c r="RPZ180" s="1165"/>
      <c r="RQA180" s="1165"/>
      <c r="RQB180" s="1165"/>
      <c r="RQC180" s="1165"/>
      <c r="RQD180" s="1165"/>
      <c r="RQE180" s="1165"/>
      <c r="RQF180" s="1165"/>
      <c r="RQG180" s="1165"/>
      <c r="RQH180" s="1165"/>
      <c r="RQI180" s="1165"/>
      <c r="RQJ180" s="1165"/>
      <c r="RQK180" s="1165"/>
      <c r="RQL180" s="1165"/>
      <c r="RQM180" s="1165"/>
      <c r="RQN180" s="1165"/>
      <c r="RQO180" s="1165"/>
      <c r="RQP180" s="1165"/>
      <c r="RQQ180" s="1165"/>
      <c r="RQR180" s="1165"/>
      <c r="RQS180" s="1165"/>
      <c r="RQT180" s="1165"/>
      <c r="RQU180" s="1165"/>
      <c r="RQV180" s="1165"/>
      <c r="RQW180" s="1165"/>
      <c r="RQX180" s="1165"/>
      <c r="RQY180" s="1165"/>
      <c r="RQZ180" s="1165"/>
      <c r="RRA180" s="1165"/>
      <c r="RRB180" s="1165"/>
      <c r="RRC180" s="1165"/>
      <c r="RRD180" s="1165"/>
      <c r="RRE180" s="1165"/>
      <c r="RRF180" s="1165"/>
      <c r="RRG180" s="1165"/>
      <c r="RRH180" s="1165"/>
      <c r="RRI180" s="1165"/>
      <c r="RRJ180" s="1165"/>
      <c r="RRK180" s="1165"/>
      <c r="RRL180" s="1165"/>
      <c r="RRM180" s="1165"/>
      <c r="RRN180" s="1165"/>
      <c r="RRO180" s="1165"/>
      <c r="RRP180" s="1165"/>
      <c r="RRQ180" s="1165"/>
      <c r="RRR180" s="1165"/>
      <c r="RRS180" s="1165"/>
      <c r="RRT180" s="1165"/>
      <c r="RRU180" s="1165"/>
      <c r="RRV180" s="1165"/>
      <c r="RRW180" s="1165"/>
      <c r="RRX180" s="1165"/>
      <c r="RRY180" s="1165"/>
      <c r="RRZ180" s="1165"/>
      <c r="RSA180" s="1165"/>
      <c r="RSB180" s="1165"/>
      <c r="RSC180" s="1165"/>
      <c r="RSD180" s="1165"/>
      <c r="RSE180" s="1165"/>
      <c r="RSF180" s="1165"/>
      <c r="RSG180" s="1165"/>
      <c r="RSH180" s="1165"/>
      <c r="RSI180" s="1165"/>
      <c r="RSJ180" s="1165"/>
      <c r="RSK180" s="1165"/>
      <c r="RSL180" s="1165"/>
      <c r="RSM180" s="1165"/>
      <c r="RSN180" s="1165"/>
      <c r="RSO180" s="1165"/>
      <c r="RSP180" s="1165"/>
      <c r="RSQ180" s="1165"/>
      <c r="RSR180" s="1165"/>
      <c r="RSS180" s="1165"/>
      <c r="RST180" s="1165"/>
      <c r="RSU180" s="1165"/>
      <c r="RSV180" s="1165"/>
      <c r="RSW180" s="1165"/>
      <c r="RSX180" s="1165"/>
      <c r="RSY180" s="1165"/>
      <c r="RSZ180" s="1165"/>
      <c r="RTA180" s="1165"/>
      <c r="RTB180" s="1165"/>
      <c r="RTC180" s="1165"/>
      <c r="RTD180" s="1165"/>
      <c r="RTE180" s="1165"/>
      <c r="RTF180" s="1165"/>
      <c r="RTG180" s="1165"/>
      <c r="RTH180" s="1165"/>
      <c r="RTI180" s="1165"/>
      <c r="RTJ180" s="1165"/>
      <c r="RTK180" s="1165"/>
      <c r="RTL180" s="1165"/>
      <c r="RTM180" s="1165"/>
      <c r="RTN180" s="1165"/>
      <c r="RTO180" s="1165"/>
      <c r="RTP180" s="1165"/>
      <c r="RTQ180" s="1165"/>
      <c r="RTR180" s="1165"/>
      <c r="RTS180" s="1165"/>
      <c r="RTT180" s="1165"/>
      <c r="RTU180" s="1165"/>
      <c r="RTV180" s="1165"/>
      <c r="RTW180" s="1165"/>
      <c r="RTX180" s="1165"/>
      <c r="RTY180" s="1165"/>
      <c r="RTZ180" s="1165"/>
      <c r="RUA180" s="1165"/>
      <c r="RUB180" s="1165"/>
      <c r="RUC180" s="1165"/>
      <c r="RUD180" s="1165"/>
      <c r="RUE180" s="1165"/>
      <c r="RUF180" s="1165"/>
      <c r="RUG180" s="1165"/>
      <c r="RUH180" s="1165"/>
      <c r="RUI180" s="1165"/>
      <c r="RUJ180" s="1165"/>
      <c r="RUK180" s="1165"/>
      <c r="RUL180" s="1165"/>
      <c r="RUM180" s="1165"/>
      <c r="RUN180" s="1165"/>
      <c r="RUO180" s="1165"/>
      <c r="RUP180" s="1165"/>
      <c r="RUQ180" s="1165"/>
      <c r="RUR180" s="1165"/>
      <c r="RUS180" s="1165"/>
      <c r="RUT180" s="1165"/>
      <c r="RUU180" s="1165"/>
      <c r="RUV180" s="1165"/>
      <c r="RUW180" s="1165"/>
      <c r="RUX180" s="1165"/>
      <c r="RUY180" s="1165"/>
      <c r="RUZ180" s="1165"/>
      <c r="RVA180" s="1165"/>
      <c r="RVB180" s="1165"/>
      <c r="RVC180" s="1165"/>
      <c r="RVD180" s="1165"/>
      <c r="RVE180" s="1165"/>
      <c r="RVF180" s="1165"/>
      <c r="RVG180" s="1165"/>
      <c r="RVH180" s="1165"/>
      <c r="RVI180" s="1165"/>
      <c r="RVJ180" s="1165"/>
      <c r="RVK180" s="1165"/>
      <c r="RVL180" s="1165"/>
      <c r="RVM180" s="1165"/>
      <c r="RVN180" s="1165"/>
      <c r="RVO180" s="1165"/>
      <c r="RVP180" s="1165"/>
      <c r="RVQ180" s="1165"/>
      <c r="RVR180" s="1165"/>
      <c r="RVS180" s="1165"/>
      <c r="RVT180" s="1165"/>
      <c r="RVU180" s="1165"/>
      <c r="RVV180" s="1165"/>
      <c r="RVW180" s="1165"/>
      <c r="RVX180" s="1165"/>
      <c r="RVY180" s="1165"/>
      <c r="RVZ180" s="1165"/>
      <c r="RWA180" s="1165"/>
      <c r="RWB180" s="1165"/>
      <c r="RWC180" s="1165"/>
      <c r="RWD180" s="1165"/>
      <c r="RWE180" s="1165"/>
      <c r="RWF180" s="1165"/>
      <c r="RWG180" s="1165"/>
      <c r="RWH180" s="1165"/>
      <c r="RWI180" s="1165"/>
      <c r="RWJ180" s="1165"/>
      <c r="RWK180" s="1165"/>
      <c r="RWL180" s="1165"/>
      <c r="RWM180" s="1165"/>
      <c r="RWN180" s="1165"/>
      <c r="RWO180" s="1165"/>
      <c r="RWP180" s="1165"/>
      <c r="RWQ180" s="1165"/>
      <c r="RWR180" s="1165"/>
      <c r="RWS180" s="1165"/>
      <c r="RWT180" s="1165"/>
      <c r="RWU180" s="1165"/>
      <c r="RWV180" s="1165"/>
      <c r="RWW180" s="1165"/>
      <c r="RWX180" s="1165"/>
      <c r="RWY180" s="1165"/>
      <c r="RWZ180" s="1165"/>
      <c r="RXA180" s="1165"/>
      <c r="RXB180" s="1165"/>
      <c r="RXC180" s="1165"/>
      <c r="RXD180" s="1165"/>
      <c r="RXE180" s="1165"/>
      <c r="RXF180" s="1165"/>
      <c r="RXG180" s="1165"/>
      <c r="RXH180" s="1165"/>
      <c r="RXI180" s="1165"/>
      <c r="RXJ180" s="1165"/>
      <c r="RXK180" s="1165"/>
      <c r="RXL180" s="1165"/>
      <c r="RXM180" s="1165"/>
      <c r="RXN180" s="1165"/>
      <c r="RXO180" s="1165"/>
      <c r="RXP180" s="1165"/>
      <c r="RXQ180" s="1165"/>
      <c r="RXR180" s="1165"/>
      <c r="RXS180" s="1165"/>
      <c r="RXT180" s="1165"/>
      <c r="RXU180" s="1165"/>
      <c r="RXV180" s="1165"/>
      <c r="RXW180" s="1165"/>
      <c r="RXX180" s="1165"/>
      <c r="RXY180" s="1165"/>
      <c r="RXZ180" s="1165"/>
      <c r="RYA180" s="1165"/>
      <c r="RYB180" s="1165"/>
      <c r="RYC180" s="1165"/>
      <c r="RYD180" s="1165"/>
      <c r="RYE180" s="1165"/>
      <c r="RYF180" s="1165"/>
      <c r="RYG180" s="1165"/>
      <c r="RYH180" s="1165"/>
      <c r="RYI180" s="1165"/>
      <c r="RYJ180" s="1165"/>
      <c r="RYK180" s="1165"/>
      <c r="RYL180" s="1165"/>
      <c r="RYM180" s="1165"/>
      <c r="RYN180" s="1165"/>
      <c r="RYO180" s="1165"/>
      <c r="RYP180" s="1165"/>
      <c r="RYQ180" s="1165"/>
      <c r="RYR180" s="1165"/>
      <c r="RYS180" s="1165"/>
      <c r="RYT180" s="1165"/>
      <c r="RYU180" s="1165"/>
      <c r="RYV180" s="1165"/>
      <c r="RYW180" s="1165"/>
      <c r="RYX180" s="1165"/>
      <c r="RYY180" s="1165"/>
      <c r="RYZ180" s="1165"/>
      <c r="RZA180" s="1165"/>
      <c r="RZB180" s="1165"/>
      <c r="RZC180" s="1165"/>
      <c r="RZD180" s="1165"/>
      <c r="RZE180" s="1165"/>
      <c r="RZF180" s="1165"/>
      <c r="RZG180" s="1165"/>
      <c r="RZH180" s="1165"/>
      <c r="RZI180" s="1165"/>
      <c r="RZJ180" s="1165"/>
      <c r="RZK180" s="1165"/>
      <c r="RZL180" s="1165"/>
      <c r="RZM180" s="1165"/>
      <c r="RZN180" s="1165"/>
      <c r="RZO180" s="1165"/>
      <c r="RZP180" s="1165"/>
      <c r="RZQ180" s="1165"/>
      <c r="RZR180" s="1165"/>
      <c r="RZS180" s="1165"/>
      <c r="RZT180" s="1165"/>
      <c r="RZU180" s="1165"/>
      <c r="RZV180" s="1165"/>
      <c r="RZW180" s="1165"/>
      <c r="RZX180" s="1165"/>
      <c r="RZY180" s="1165"/>
      <c r="RZZ180" s="1165"/>
      <c r="SAA180" s="1165"/>
      <c r="SAB180" s="1165"/>
      <c r="SAC180" s="1165"/>
      <c r="SAD180" s="1165"/>
      <c r="SAE180" s="1165"/>
      <c r="SAF180" s="1165"/>
      <c r="SAG180" s="1165"/>
      <c r="SAH180" s="1165"/>
      <c r="SAI180" s="1165"/>
      <c r="SAJ180" s="1165"/>
      <c r="SAK180" s="1165"/>
      <c r="SAL180" s="1165"/>
      <c r="SAM180" s="1165"/>
      <c r="SAN180" s="1165"/>
      <c r="SAO180" s="1165"/>
      <c r="SAP180" s="1165"/>
      <c r="SAQ180" s="1165"/>
      <c r="SAR180" s="1165"/>
      <c r="SAS180" s="1165"/>
      <c r="SAT180" s="1165"/>
      <c r="SAU180" s="1165"/>
      <c r="SAV180" s="1165"/>
      <c r="SAW180" s="1165"/>
      <c r="SAX180" s="1165"/>
      <c r="SAY180" s="1165"/>
      <c r="SAZ180" s="1165"/>
      <c r="SBA180" s="1165"/>
      <c r="SBB180" s="1165"/>
      <c r="SBC180" s="1165"/>
      <c r="SBD180" s="1165"/>
      <c r="SBE180" s="1165"/>
      <c r="SBF180" s="1165"/>
      <c r="SBG180" s="1165"/>
      <c r="SBH180" s="1165"/>
      <c r="SBI180" s="1165"/>
      <c r="SBJ180" s="1165"/>
      <c r="SBK180" s="1165"/>
      <c r="SBL180" s="1165"/>
      <c r="SBM180" s="1165"/>
      <c r="SBN180" s="1165"/>
      <c r="SBO180" s="1165"/>
      <c r="SBP180" s="1165"/>
      <c r="SBQ180" s="1165"/>
      <c r="SBR180" s="1165"/>
      <c r="SBS180" s="1165"/>
      <c r="SBT180" s="1165"/>
      <c r="SBU180" s="1165"/>
      <c r="SBV180" s="1165"/>
      <c r="SBW180" s="1165"/>
      <c r="SBX180" s="1165"/>
      <c r="SBY180" s="1165"/>
      <c r="SBZ180" s="1165"/>
      <c r="SCA180" s="1165"/>
      <c r="SCB180" s="1165"/>
      <c r="SCC180" s="1165"/>
      <c r="SCD180" s="1165"/>
      <c r="SCE180" s="1165"/>
      <c r="SCF180" s="1165"/>
      <c r="SCG180" s="1165"/>
      <c r="SCH180" s="1165"/>
      <c r="SCI180" s="1165"/>
      <c r="SCJ180" s="1165"/>
      <c r="SCK180" s="1165"/>
      <c r="SCL180" s="1165"/>
      <c r="SCM180" s="1165"/>
      <c r="SCN180" s="1165"/>
      <c r="SCO180" s="1165"/>
      <c r="SCP180" s="1165"/>
      <c r="SCQ180" s="1165"/>
      <c r="SCR180" s="1165"/>
      <c r="SCS180" s="1165"/>
      <c r="SCT180" s="1165"/>
      <c r="SCU180" s="1165"/>
      <c r="SCV180" s="1165"/>
      <c r="SCW180" s="1165"/>
      <c r="SCX180" s="1165"/>
      <c r="SCY180" s="1165"/>
      <c r="SCZ180" s="1165"/>
      <c r="SDA180" s="1165"/>
      <c r="SDB180" s="1165"/>
      <c r="SDC180" s="1165"/>
      <c r="SDD180" s="1165"/>
      <c r="SDE180" s="1165"/>
      <c r="SDF180" s="1165"/>
      <c r="SDG180" s="1165"/>
      <c r="SDH180" s="1165"/>
      <c r="SDI180" s="1165"/>
      <c r="SDJ180" s="1165"/>
      <c r="SDK180" s="1165"/>
      <c r="SDL180" s="1165"/>
      <c r="SDM180" s="1165"/>
      <c r="SDN180" s="1165"/>
      <c r="SDO180" s="1165"/>
      <c r="SDP180" s="1165"/>
      <c r="SDQ180" s="1165"/>
      <c r="SDR180" s="1165"/>
      <c r="SDS180" s="1165"/>
      <c r="SDT180" s="1165"/>
      <c r="SDU180" s="1165"/>
      <c r="SDV180" s="1165"/>
      <c r="SDW180" s="1165"/>
      <c r="SDX180" s="1165"/>
      <c r="SDY180" s="1165"/>
      <c r="SDZ180" s="1165"/>
      <c r="SEA180" s="1165"/>
      <c r="SEB180" s="1165"/>
      <c r="SEC180" s="1165"/>
      <c r="SED180" s="1165"/>
      <c r="SEE180" s="1165"/>
      <c r="SEF180" s="1165"/>
      <c r="SEG180" s="1165"/>
      <c r="SEH180" s="1165"/>
      <c r="SEI180" s="1165"/>
      <c r="SEJ180" s="1165"/>
      <c r="SEK180" s="1165"/>
      <c r="SEL180" s="1165"/>
      <c r="SEM180" s="1165"/>
      <c r="SEN180" s="1165"/>
      <c r="SEO180" s="1165"/>
      <c r="SEP180" s="1165"/>
      <c r="SEQ180" s="1165"/>
      <c r="SER180" s="1165"/>
      <c r="SES180" s="1165"/>
      <c r="SET180" s="1165"/>
      <c r="SEU180" s="1165"/>
      <c r="SEV180" s="1165"/>
      <c r="SEW180" s="1165"/>
      <c r="SEX180" s="1165"/>
      <c r="SEY180" s="1165"/>
      <c r="SEZ180" s="1165"/>
      <c r="SFA180" s="1165"/>
      <c r="SFB180" s="1165"/>
      <c r="SFC180" s="1165"/>
      <c r="SFD180" s="1165"/>
      <c r="SFE180" s="1165"/>
      <c r="SFF180" s="1165"/>
      <c r="SFG180" s="1165"/>
      <c r="SFH180" s="1165"/>
      <c r="SFI180" s="1165"/>
      <c r="SFJ180" s="1165"/>
      <c r="SFK180" s="1165"/>
      <c r="SFL180" s="1165"/>
      <c r="SFM180" s="1165"/>
      <c r="SFN180" s="1165"/>
      <c r="SFO180" s="1165"/>
      <c r="SFP180" s="1165"/>
      <c r="SFQ180" s="1165"/>
      <c r="SFR180" s="1165"/>
      <c r="SFS180" s="1165"/>
      <c r="SFT180" s="1165"/>
      <c r="SFU180" s="1165"/>
      <c r="SFV180" s="1165"/>
      <c r="SFW180" s="1165"/>
      <c r="SFX180" s="1165"/>
      <c r="SFY180" s="1165"/>
      <c r="SFZ180" s="1165"/>
      <c r="SGA180" s="1165"/>
      <c r="SGB180" s="1165"/>
      <c r="SGC180" s="1165"/>
      <c r="SGD180" s="1165"/>
      <c r="SGE180" s="1165"/>
      <c r="SGF180" s="1165"/>
      <c r="SGG180" s="1165"/>
      <c r="SGH180" s="1165"/>
      <c r="SGI180" s="1165"/>
      <c r="SGJ180" s="1165"/>
      <c r="SGK180" s="1165"/>
      <c r="SGL180" s="1165"/>
      <c r="SGM180" s="1165"/>
      <c r="SGN180" s="1165"/>
      <c r="SGO180" s="1165"/>
      <c r="SGP180" s="1165"/>
      <c r="SGQ180" s="1165"/>
      <c r="SGR180" s="1165"/>
      <c r="SGS180" s="1165"/>
      <c r="SGT180" s="1165"/>
      <c r="SGU180" s="1165"/>
      <c r="SGV180" s="1165"/>
      <c r="SGW180" s="1165"/>
      <c r="SGX180" s="1165"/>
      <c r="SGY180" s="1165"/>
      <c r="SGZ180" s="1165"/>
      <c r="SHA180" s="1165"/>
      <c r="SHB180" s="1165"/>
      <c r="SHC180" s="1165"/>
      <c r="SHD180" s="1165"/>
      <c r="SHE180" s="1165"/>
      <c r="SHF180" s="1165"/>
      <c r="SHG180" s="1165"/>
      <c r="SHH180" s="1165"/>
      <c r="SHI180" s="1165"/>
      <c r="SHJ180" s="1165"/>
      <c r="SHK180" s="1165"/>
      <c r="SHL180" s="1165"/>
      <c r="SHM180" s="1165"/>
      <c r="SHN180" s="1165"/>
      <c r="SHO180" s="1165"/>
      <c r="SHP180" s="1165"/>
      <c r="SHQ180" s="1165"/>
      <c r="SHR180" s="1165"/>
      <c r="SHS180" s="1165"/>
      <c r="SHT180" s="1165"/>
      <c r="SHU180" s="1165"/>
      <c r="SHV180" s="1165"/>
      <c r="SHW180" s="1165"/>
      <c r="SHX180" s="1165"/>
      <c r="SHY180" s="1165"/>
      <c r="SHZ180" s="1165"/>
      <c r="SIA180" s="1165"/>
      <c r="SIB180" s="1165"/>
      <c r="SIC180" s="1165"/>
      <c r="SID180" s="1165"/>
      <c r="SIE180" s="1165"/>
      <c r="SIF180" s="1165"/>
      <c r="SIG180" s="1165"/>
      <c r="SIH180" s="1165"/>
      <c r="SII180" s="1165"/>
      <c r="SIJ180" s="1165"/>
      <c r="SIK180" s="1165"/>
      <c r="SIL180" s="1165"/>
      <c r="SIM180" s="1165"/>
      <c r="SIN180" s="1165"/>
      <c r="SIO180" s="1165"/>
      <c r="SIP180" s="1165"/>
      <c r="SIQ180" s="1165"/>
      <c r="SIR180" s="1165"/>
      <c r="SIS180" s="1165"/>
      <c r="SIT180" s="1165"/>
      <c r="SIU180" s="1165"/>
      <c r="SIV180" s="1165"/>
      <c r="SIW180" s="1165"/>
      <c r="SIX180" s="1165"/>
      <c r="SIY180" s="1165"/>
      <c r="SIZ180" s="1165"/>
      <c r="SJA180" s="1165"/>
      <c r="SJB180" s="1165"/>
      <c r="SJC180" s="1165"/>
      <c r="SJD180" s="1165"/>
      <c r="SJE180" s="1165"/>
      <c r="SJF180" s="1165"/>
      <c r="SJG180" s="1165"/>
      <c r="SJH180" s="1165"/>
      <c r="SJI180" s="1165"/>
      <c r="SJJ180" s="1165"/>
      <c r="SJK180" s="1165"/>
      <c r="SJL180" s="1165"/>
      <c r="SJM180" s="1165"/>
      <c r="SJN180" s="1165"/>
      <c r="SJO180" s="1165"/>
      <c r="SJP180" s="1165"/>
      <c r="SJQ180" s="1165"/>
      <c r="SJR180" s="1165"/>
      <c r="SJS180" s="1165"/>
      <c r="SJT180" s="1165"/>
      <c r="SJU180" s="1165"/>
      <c r="SJV180" s="1165"/>
      <c r="SJW180" s="1165"/>
      <c r="SJX180" s="1165"/>
      <c r="SJY180" s="1165"/>
      <c r="SJZ180" s="1165"/>
      <c r="SKA180" s="1165"/>
      <c r="SKB180" s="1165"/>
      <c r="SKC180" s="1165"/>
      <c r="SKD180" s="1165"/>
      <c r="SKE180" s="1165"/>
      <c r="SKF180" s="1165"/>
      <c r="SKG180" s="1165"/>
      <c r="SKH180" s="1165"/>
      <c r="SKI180" s="1165"/>
      <c r="SKJ180" s="1165"/>
      <c r="SKK180" s="1165"/>
      <c r="SKL180" s="1165"/>
      <c r="SKM180" s="1165"/>
      <c r="SKN180" s="1165"/>
      <c r="SKO180" s="1165"/>
      <c r="SKP180" s="1165"/>
      <c r="SKQ180" s="1165"/>
      <c r="SKR180" s="1165"/>
      <c r="SKS180" s="1165"/>
      <c r="SKT180" s="1165"/>
      <c r="SKU180" s="1165"/>
      <c r="SKV180" s="1165"/>
      <c r="SKW180" s="1165"/>
      <c r="SKX180" s="1165"/>
      <c r="SKY180" s="1165"/>
      <c r="SKZ180" s="1165"/>
      <c r="SLA180" s="1165"/>
      <c r="SLB180" s="1165"/>
      <c r="SLC180" s="1165"/>
      <c r="SLD180" s="1165"/>
      <c r="SLE180" s="1165"/>
      <c r="SLF180" s="1165"/>
      <c r="SLG180" s="1165"/>
      <c r="SLH180" s="1165"/>
      <c r="SLI180" s="1165"/>
      <c r="SLJ180" s="1165"/>
      <c r="SLK180" s="1165"/>
      <c r="SLL180" s="1165"/>
      <c r="SLM180" s="1165"/>
      <c r="SLN180" s="1165"/>
      <c r="SLO180" s="1165"/>
      <c r="SLP180" s="1165"/>
      <c r="SLQ180" s="1165"/>
      <c r="SLR180" s="1165"/>
      <c r="SLS180" s="1165"/>
      <c r="SLT180" s="1165"/>
      <c r="SLU180" s="1165"/>
      <c r="SLV180" s="1165"/>
      <c r="SLW180" s="1165"/>
      <c r="SLX180" s="1165"/>
      <c r="SLY180" s="1165"/>
      <c r="SLZ180" s="1165"/>
      <c r="SMA180" s="1165"/>
      <c r="SMB180" s="1165"/>
      <c r="SMC180" s="1165"/>
      <c r="SMD180" s="1165"/>
      <c r="SME180" s="1165"/>
      <c r="SMF180" s="1165"/>
      <c r="SMG180" s="1165"/>
      <c r="SMH180" s="1165"/>
      <c r="SMI180" s="1165"/>
      <c r="SMJ180" s="1165"/>
      <c r="SMK180" s="1165"/>
      <c r="SML180" s="1165"/>
      <c r="SMM180" s="1165"/>
      <c r="SMN180" s="1165"/>
      <c r="SMO180" s="1165"/>
      <c r="SMP180" s="1165"/>
      <c r="SMQ180" s="1165"/>
      <c r="SMR180" s="1165"/>
      <c r="SMS180" s="1165"/>
      <c r="SMT180" s="1165"/>
      <c r="SMU180" s="1165"/>
      <c r="SMV180" s="1165"/>
      <c r="SMW180" s="1165"/>
      <c r="SMX180" s="1165"/>
      <c r="SMY180" s="1165"/>
      <c r="SMZ180" s="1165"/>
      <c r="SNA180" s="1165"/>
      <c r="SNB180" s="1165"/>
      <c r="SNC180" s="1165"/>
      <c r="SND180" s="1165"/>
      <c r="SNE180" s="1165"/>
      <c r="SNF180" s="1165"/>
      <c r="SNG180" s="1165"/>
      <c r="SNH180" s="1165"/>
      <c r="SNI180" s="1165"/>
      <c r="SNJ180" s="1165"/>
      <c r="SNK180" s="1165"/>
      <c r="SNL180" s="1165"/>
      <c r="SNM180" s="1165"/>
      <c r="SNN180" s="1165"/>
      <c r="SNO180" s="1165"/>
      <c r="SNP180" s="1165"/>
      <c r="SNQ180" s="1165"/>
      <c r="SNR180" s="1165"/>
      <c r="SNS180" s="1165"/>
      <c r="SNT180" s="1165"/>
      <c r="SNU180" s="1165"/>
      <c r="SNV180" s="1165"/>
      <c r="SNW180" s="1165"/>
      <c r="SNX180" s="1165"/>
      <c r="SNY180" s="1165"/>
      <c r="SNZ180" s="1165"/>
      <c r="SOA180" s="1165"/>
      <c r="SOB180" s="1165"/>
      <c r="SOC180" s="1165"/>
      <c r="SOD180" s="1165"/>
      <c r="SOE180" s="1165"/>
      <c r="SOF180" s="1165"/>
      <c r="SOG180" s="1165"/>
      <c r="SOH180" s="1165"/>
      <c r="SOI180" s="1165"/>
      <c r="SOJ180" s="1165"/>
      <c r="SOK180" s="1165"/>
      <c r="SOL180" s="1165"/>
      <c r="SOM180" s="1165"/>
      <c r="SON180" s="1165"/>
      <c r="SOO180" s="1165"/>
      <c r="SOP180" s="1165"/>
      <c r="SOQ180" s="1165"/>
      <c r="SOR180" s="1165"/>
      <c r="SOS180" s="1165"/>
      <c r="SOT180" s="1165"/>
      <c r="SOU180" s="1165"/>
      <c r="SOV180" s="1165"/>
      <c r="SOW180" s="1165"/>
      <c r="SOX180" s="1165"/>
      <c r="SOY180" s="1165"/>
      <c r="SOZ180" s="1165"/>
      <c r="SPA180" s="1165"/>
      <c r="SPB180" s="1165"/>
      <c r="SPC180" s="1165"/>
      <c r="SPD180" s="1165"/>
      <c r="SPE180" s="1165"/>
      <c r="SPF180" s="1165"/>
      <c r="SPG180" s="1165"/>
      <c r="SPH180" s="1165"/>
      <c r="SPI180" s="1165"/>
      <c r="SPJ180" s="1165"/>
      <c r="SPK180" s="1165"/>
      <c r="SPL180" s="1165"/>
      <c r="SPM180" s="1165"/>
      <c r="SPN180" s="1165"/>
      <c r="SPO180" s="1165"/>
      <c r="SPP180" s="1165"/>
      <c r="SPQ180" s="1165"/>
      <c r="SPR180" s="1165"/>
      <c r="SPS180" s="1165"/>
      <c r="SPT180" s="1165"/>
      <c r="SPU180" s="1165"/>
      <c r="SPV180" s="1165"/>
      <c r="SPW180" s="1165"/>
      <c r="SPX180" s="1165"/>
      <c r="SPY180" s="1165"/>
      <c r="SPZ180" s="1165"/>
      <c r="SQA180" s="1165"/>
      <c r="SQB180" s="1165"/>
      <c r="SQC180" s="1165"/>
      <c r="SQD180" s="1165"/>
      <c r="SQE180" s="1165"/>
      <c r="SQF180" s="1165"/>
      <c r="SQG180" s="1165"/>
      <c r="SQH180" s="1165"/>
      <c r="SQI180" s="1165"/>
      <c r="SQJ180" s="1165"/>
      <c r="SQK180" s="1165"/>
      <c r="SQL180" s="1165"/>
      <c r="SQM180" s="1165"/>
      <c r="SQN180" s="1165"/>
      <c r="SQO180" s="1165"/>
      <c r="SQP180" s="1165"/>
      <c r="SQQ180" s="1165"/>
      <c r="SQR180" s="1165"/>
      <c r="SQS180" s="1165"/>
      <c r="SQT180" s="1165"/>
      <c r="SQU180" s="1165"/>
      <c r="SQV180" s="1165"/>
      <c r="SQW180" s="1165"/>
      <c r="SQX180" s="1165"/>
      <c r="SQY180" s="1165"/>
      <c r="SQZ180" s="1165"/>
      <c r="SRA180" s="1165"/>
      <c r="SRB180" s="1165"/>
      <c r="SRC180" s="1165"/>
      <c r="SRD180" s="1165"/>
      <c r="SRE180" s="1165"/>
      <c r="SRF180" s="1165"/>
      <c r="SRG180" s="1165"/>
      <c r="SRH180" s="1165"/>
      <c r="SRI180" s="1165"/>
      <c r="SRJ180" s="1165"/>
      <c r="SRK180" s="1165"/>
      <c r="SRL180" s="1165"/>
      <c r="SRM180" s="1165"/>
      <c r="SRN180" s="1165"/>
      <c r="SRO180" s="1165"/>
      <c r="SRP180" s="1165"/>
      <c r="SRQ180" s="1165"/>
      <c r="SRR180" s="1165"/>
      <c r="SRS180" s="1165"/>
      <c r="SRT180" s="1165"/>
      <c r="SRU180" s="1165"/>
      <c r="SRV180" s="1165"/>
      <c r="SRW180" s="1165"/>
      <c r="SRX180" s="1165"/>
      <c r="SRY180" s="1165"/>
      <c r="SRZ180" s="1165"/>
      <c r="SSA180" s="1165"/>
      <c r="SSB180" s="1165"/>
      <c r="SSC180" s="1165"/>
      <c r="SSD180" s="1165"/>
      <c r="SSE180" s="1165"/>
      <c r="SSF180" s="1165"/>
      <c r="SSG180" s="1165"/>
      <c r="SSH180" s="1165"/>
      <c r="SSI180" s="1165"/>
      <c r="SSJ180" s="1165"/>
      <c r="SSK180" s="1165"/>
      <c r="SSL180" s="1165"/>
      <c r="SSM180" s="1165"/>
      <c r="SSN180" s="1165"/>
      <c r="SSO180" s="1165"/>
      <c r="SSP180" s="1165"/>
      <c r="SSQ180" s="1165"/>
      <c r="SSR180" s="1165"/>
      <c r="SSS180" s="1165"/>
      <c r="SST180" s="1165"/>
      <c r="SSU180" s="1165"/>
      <c r="SSV180" s="1165"/>
      <c r="SSW180" s="1165"/>
      <c r="SSX180" s="1165"/>
      <c r="SSY180" s="1165"/>
      <c r="SSZ180" s="1165"/>
      <c r="STA180" s="1165"/>
      <c r="STB180" s="1165"/>
      <c r="STC180" s="1165"/>
      <c r="STD180" s="1165"/>
      <c r="STE180" s="1165"/>
      <c r="STF180" s="1165"/>
      <c r="STG180" s="1165"/>
      <c r="STH180" s="1165"/>
      <c r="STI180" s="1165"/>
      <c r="STJ180" s="1165"/>
      <c r="STK180" s="1165"/>
      <c r="STL180" s="1165"/>
      <c r="STM180" s="1165"/>
      <c r="STN180" s="1165"/>
      <c r="STO180" s="1165"/>
      <c r="STP180" s="1165"/>
      <c r="STQ180" s="1165"/>
      <c r="STR180" s="1165"/>
      <c r="STS180" s="1165"/>
      <c r="STT180" s="1165"/>
      <c r="STU180" s="1165"/>
      <c r="STV180" s="1165"/>
      <c r="STW180" s="1165"/>
      <c r="STX180" s="1165"/>
      <c r="STY180" s="1165"/>
      <c r="STZ180" s="1165"/>
      <c r="SUA180" s="1165"/>
      <c r="SUB180" s="1165"/>
      <c r="SUC180" s="1165"/>
      <c r="SUD180" s="1165"/>
      <c r="SUE180" s="1165"/>
      <c r="SUF180" s="1165"/>
      <c r="SUG180" s="1165"/>
      <c r="SUH180" s="1165"/>
      <c r="SUI180" s="1165"/>
      <c r="SUJ180" s="1165"/>
      <c r="SUK180" s="1165"/>
      <c r="SUL180" s="1165"/>
      <c r="SUM180" s="1165"/>
      <c r="SUN180" s="1165"/>
      <c r="SUO180" s="1165"/>
      <c r="SUP180" s="1165"/>
      <c r="SUQ180" s="1165"/>
      <c r="SUR180" s="1165"/>
      <c r="SUS180" s="1165"/>
      <c r="SUT180" s="1165"/>
      <c r="SUU180" s="1165"/>
      <c r="SUV180" s="1165"/>
      <c r="SUW180" s="1165"/>
      <c r="SUX180" s="1165"/>
      <c r="SUY180" s="1165"/>
      <c r="SUZ180" s="1165"/>
      <c r="SVA180" s="1165"/>
      <c r="SVB180" s="1165"/>
      <c r="SVC180" s="1165"/>
      <c r="SVD180" s="1165"/>
      <c r="SVE180" s="1165"/>
      <c r="SVF180" s="1165"/>
      <c r="SVG180" s="1165"/>
      <c r="SVH180" s="1165"/>
      <c r="SVI180" s="1165"/>
      <c r="SVJ180" s="1165"/>
      <c r="SVK180" s="1165"/>
      <c r="SVL180" s="1165"/>
      <c r="SVM180" s="1165"/>
      <c r="SVN180" s="1165"/>
      <c r="SVO180" s="1165"/>
      <c r="SVP180" s="1165"/>
      <c r="SVQ180" s="1165"/>
      <c r="SVR180" s="1165"/>
      <c r="SVS180" s="1165"/>
      <c r="SVT180" s="1165"/>
      <c r="SVU180" s="1165"/>
      <c r="SVV180" s="1165"/>
      <c r="SVW180" s="1165"/>
      <c r="SVX180" s="1165"/>
      <c r="SVY180" s="1165"/>
      <c r="SVZ180" s="1165"/>
      <c r="SWA180" s="1165"/>
      <c r="SWB180" s="1165"/>
      <c r="SWC180" s="1165"/>
      <c r="SWD180" s="1165"/>
      <c r="SWE180" s="1165"/>
      <c r="SWF180" s="1165"/>
      <c r="SWG180" s="1165"/>
      <c r="SWH180" s="1165"/>
      <c r="SWI180" s="1165"/>
      <c r="SWJ180" s="1165"/>
      <c r="SWK180" s="1165"/>
      <c r="SWL180" s="1165"/>
      <c r="SWM180" s="1165"/>
      <c r="SWN180" s="1165"/>
      <c r="SWO180" s="1165"/>
      <c r="SWP180" s="1165"/>
      <c r="SWQ180" s="1165"/>
      <c r="SWR180" s="1165"/>
      <c r="SWS180" s="1165"/>
      <c r="SWT180" s="1165"/>
      <c r="SWU180" s="1165"/>
      <c r="SWV180" s="1165"/>
      <c r="SWW180" s="1165"/>
      <c r="SWX180" s="1165"/>
      <c r="SWY180" s="1165"/>
      <c r="SWZ180" s="1165"/>
      <c r="SXA180" s="1165"/>
      <c r="SXB180" s="1165"/>
      <c r="SXC180" s="1165"/>
      <c r="SXD180" s="1165"/>
      <c r="SXE180" s="1165"/>
      <c r="SXF180" s="1165"/>
      <c r="SXG180" s="1165"/>
      <c r="SXH180" s="1165"/>
      <c r="SXI180" s="1165"/>
      <c r="SXJ180" s="1165"/>
      <c r="SXK180" s="1165"/>
      <c r="SXL180" s="1165"/>
      <c r="SXM180" s="1165"/>
      <c r="SXN180" s="1165"/>
      <c r="SXO180" s="1165"/>
      <c r="SXP180" s="1165"/>
      <c r="SXQ180" s="1165"/>
      <c r="SXR180" s="1165"/>
      <c r="SXS180" s="1165"/>
      <c r="SXT180" s="1165"/>
      <c r="SXU180" s="1165"/>
      <c r="SXV180" s="1165"/>
      <c r="SXW180" s="1165"/>
      <c r="SXX180" s="1165"/>
      <c r="SXY180" s="1165"/>
      <c r="SXZ180" s="1165"/>
      <c r="SYA180" s="1165"/>
      <c r="SYB180" s="1165"/>
      <c r="SYC180" s="1165"/>
      <c r="SYD180" s="1165"/>
      <c r="SYE180" s="1165"/>
      <c r="SYF180" s="1165"/>
      <c r="SYG180" s="1165"/>
      <c r="SYH180" s="1165"/>
      <c r="SYI180" s="1165"/>
      <c r="SYJ180" s="1165"/>
      <c r="SYK180" s="1165"/>
      <c r="SYL180" s="1165"/>
      <c r="SYM180" s="1165"/>
      <c r="SYN180" s="1165"/>
      <c r="SYO180" s="1165"/>
      <c r="SYP180" s="1165"/>
      <c r="SYQ180" s="1165"/>
      <c r="SYR180" s="1165"/>
      <c r="SYS180" s="1165"/>
      <c r="SYT180" s="1165"/>
      <c r="SYU180" s="1165"/>
      <c r="SYV180" s="1165"/>
      <c r="SYW180" s="1165"/>
      <c r="SYX180" s="1165"/>
      <c r="SYY180" s="1165"/>
      <c r="SYZ180" s="1165"/>
      <c r="SZA180" s="1165"/>
      <c r="SZB180" s="1165"/>
      <c r="SZC180" s="1165"/>
      <c r="SZD180" s="1165"/>
      <c r="SZE180" s="1165"/>
      <c r="SZF180" s="1165"/>
      <c r="SZG180" s="1165"/>
      <c r="SZH180" s="1165"/>
      <c r="SZI180" s="1165"/>
      <c r="SZJ180" s="1165"/>
      <c r="SZK180" s="1165"/>
      <c r="SZL180" s="1165"/>
      <c r="SZM180" s="1165"/>
      <c r="SZN180" s="1165"/>
      <c r="SZO180" s="1165"/>
      <c r="SZP180" s="1165"/>
      <c r="SZQ180" s="1165"/>
      <c r="SZR180" s="1165"/>
      <c r="SZS180" s="1165"/>
      <c r="SZT180" s="1165"/>
      <c r="SZU180" s="1165"/>
      <c r="SZV180" s="1165"/>
      <c r="SZW180" s="1165"/>
      <c r="SZX180" s="1165"/>
      <c r="SZY180" s="1165"/>
      <c r="SZZ180" s="1165"/>
      <c r="TAA180" s="1165"/>
      <c r="TAB180" s="1165"/>
      <c r="TAC180" s="1165"/>
      <c r="TAD180" s="1165"/>
      <c r="TAE180" s="1165"/>
      <c r="TAF180" s="1165"/>
      <c r="TAG180" s="1165"/>
      <c r="TAH180" s="1165"/>
      <c r="TAI180" s="1165"/>
      <c r="TAJ180" s="1165"/>
      <c r="TAK180" s="1165"/>
      <c r="TAL180" s="1165"/>
      <c r="TAM180" s="1165"/>
      <c r="TAN180" s="1165"/>
      <c r="TAO180" s="1165"/>
      <c r="TAP180" s="1165"/>
      <c r="TAQ180" s="1165"/>
      <c r="TAR180" s="1165"/>
      <c r="TAS180" s="1165"/>
      <c r="TAT180" s="1165"/>
      <c r="TAU180" s="1165"/>
      <c r="TAV180" s="1165"/>
      <c r="TAW180" s="1165"/>
      <c r="TAX180" s="1165"/>
      <c r="TAY180" s="1165"/>
      <c r="TAZ180" s="1165"/>
      <c r="TBA180" s="1165"/>
      <c r="TBB180" s="1165"/>
      <c r="TBC180" s="1165"/>
      <c r="TBD180" s="1165"/>
      <c r="TBE180" s="1165"/>
      <c r="TBF180" s="1165"/>
      <c r="TBG180" s="1165"/>
      <c r="TBH180" s="1165"/>
      <c r="TBI180" s="1165"/>
      <c r="TBJ180" s="1165"/>
      <c r="TBK180" s="1165"/>
      <c r="TBL180" s="1165"/>
      <c r="TBM180" s="1165"/>
      <c r="TBN180" s="1165"/>
      <c r="TBO180" s="1165"/>
      <c r="TBP180" s="1165"/>
      <c r="TBQ180" s="1165"/>
      <c r="TBR180" s="1165"/>
      <c r="TBS180" s="1165"/>
      <c r="TBT180" s="1165"/>
      <c r="TBU180" s="1165"/>
      <c r="TBV180" s="1165"/>
      <c r="TBW180" s="1165"/>
      <c r="TBX180" s="1165"/>
      <c r="TBY180" s="1165"/>
      <c r="TBZ180" s="1165"/>
      <c r="TCA180" s="1165"/>
      <c r="TCB180" s="1165"/>
      <c r="TCC180" s="1165"/>
      <c r="TCD180" s="1165"/>
      <c r="TCE180" s="1165"/>
      <c r="TCF180" s="1165"/>
      <c r="TCG180" s="1165"/>
      <c r="TCH180" s="1165"/>
      <c r="TCI180" s="1165"/>
      <c r="TCJ180" s="1165"/>
      <c r="TCK180" s="1165"/>
      <c r="TCL180" s="1165"/>
      <c r="TCM180" s="1165"/>
      <c r="TCN180" s="1165"/>
      <c r="TCO180" s="1165"/>
      <c r="TCP180" s="1165"/>
      <c r="TCQ180" s="1165"/>
      <c r="TCR180" s="1165"/>
      <c r="TCS180" s="1165"/>
      <c r="TCT180" s="1165"/>
      <c r="TCU180" s="1165"/>
      <c r="TCV180" s="1165"/>
      <c r="TCW180" s="1165"/>
      <c r="TCX180" s="1165"/>
      <c r="TCY180" s="1165"/>
      <c r="TCZ180" s="1165"/>
      <c r="TDA180" s="1165"/>
      <c r="TDB180" s="1165"/>
      <c r="TDC180" s="1165"/>
      <c r="TDD180" s="1165"/>
      <c r="TDE180" s="1165"/>
      <c r="TDF180" s="1165"/>
      <c r="TDG180" s="1165"/>
      <c r="TDH180" s="1165"/>
      <c r="TDI180" s="1165"/>
      <c r="TDJ180" s="1165"/>
      <c r="TDK180" s="1165"/>
      <c r="TDL180" s="1165"/>
      <c r="TDM180" s="1165"/>
      <c r="TDN180" s="1165"/>
      <c r="TDO180" s="1165"/>
      <c r="TDP180" s="1165"/>
      <c r="TDQ180" s="1165"/>
      <c r="TDR180" s="1165"/>
      <c r="TDS180" s="1165"/>
      <c r="TDT180" s="1165"/>
      <c r="TDU180" s="1165"/>
      <c r="TDV180" s="1165"/>
      <c r="TDW180" s="1165"/>
      <c r="TDX180" s="1165"/>
      <c r="TDY180" s="1165"/>
      <c r="TDZ180" s="1165"/>
      <c r="TEA180" s="1165"/>
      <c r="TEB180" s="1165"/>
      <c r="TEC180" s="1165"/>
      <c r="TED180" s="1165"/>
      <c r="TEE180" s="1165"/>
      <c r="TEF180" s="1165"/>
      <c r="TEG180" s="1165"/>
      <c r="TEH180" s="1165"/>
      <c r="TEI180" s="1165"/>
      <c r="TEJ180" s="1165"/>
      <c r="TEK180" s="1165"/>
      <c r="TEL180" s="1165"/>
      <c r="TEM180" s="1165"/>
      <c r="TEN180" s="1165"/>
      <c r="TEO180" s="1165"/>
      <c r="TEP180" s="1165"/>
      <c r="TEQ180" s="1165"/>
      <c r="TER180" s="1165"/>
      <c r="TES180" s="1165"/>
      <c r="TET180" s="1165"/>
      <c r="TEU180" s="1165"/>
      <c r="TEV180" s="1165"/>
      <c r="TEW180" s="1165"/>
      <c r="TEX180" s="1165"/>
      <c r="TEY180" s="1165"/>
      <c r="TEZ180" s="1165"/>
      <c r="TFA180" s="1165"/>
      <c r="TFB180" s="1165"/>
      <c r="TFC180" s="1165"/>
      <c r="TFD180" s="1165"/>
      <c r="TFE180" s="1165"/>
      <c r="TFF180" s="1165"/>
      <c r="TFG180" s="1165"/>
      <c r="TFH180" s="1165"/>
      <c r="TFI180" s="1165"/>
      <c r="TFJ180" s="1165"/>
      <c r="TFK180" s="1165"/>
      <c r="TFL180" s="1165"/>
      <c r="TFM180" s="1165"/>
      <c r="TFN180" s="1165"/>
      <c r="TFO180" s="1165"/>
      <c r="TFP180" s="1165"/>
      <c r="TFQ180" s="1165"/>
      <c r="TFR180" s="1165"/>
      <c r="TFS180" s="1165"/>
      <c r="TFT180" s="1165"/>
      <c r="TFU180" s="1165"/>
      <c r="TFV180" s="1165"/>
      <c r="TFW180" s="1165"/>
      <c r="TFX180" s="1165"/>
      <c r="TFY180" s="1165"/>
      <c r="TFZ180" s="1165"/>
      <c r="TGA180" s="1165"/>
      <c r="TGB180" s="1165"/>
      <c r="TGC180" s="1165"/>
      <c r="TGD180" s="1165"/>
      <c r="TGE180" s="1165"/>
      <c r="TGF180" s="1165"/>
      <c r="TGG180" s="1165"/>
      <c r="TGH180" s="1165"/>
      <c r="TGI180" s="1165"/>
      <c r="TGJ180" s="1165"/>
      <c r="TGK180" s="1165"/>
      <c r="TGL180" s="1165"/>
      <c r="TGM180" s="1165"/>
      <c r="TGN180" s="1165"/>
      <c r="TGO180" s="1165"/>
      <c r="TGP180" s="1165"/>
      <c r="TGQ180" s="1165"/>
      <c r="TGR180" s="1165"/>
      <c r="TGS180" s="1165"/>
      <c r="TGT180" s="1165"/>
      <c r="TGU180" s="1165"/>
      <c r="TGV180" s="1165"/>
      <c r="TGW180" s="1165"/>
      <c r="TGX180" s="1165"/>
      <c r="TGY180" s="1165"/>
      <c r="TGZ180" s="1165"/>
      <c r="THA180" s="1165"/>
      <c r="THB180" s="1165"/>
      <c r="THC180" s="1165"/>
      <c r="THD180" s="1165"/>
      <c r="THE180" s="1165"/>
      <c r="THF180" s="1165"/>
      <c r="THG180" s="1165"/>
      <c r="THH180" s="1165"/>
      <c r="THI180" s="1165"/>
      <c r="THJ180" s="1165"/>
      <c r="THK180" s="1165"/>
      <c r="THL180" s="1165"/>
      <c r="THM180" s="1165"/>
      <c r="THN180" s="1165"/>
      <c r="THO180" s="1165"/>
      <c r="THP180" s="1165"/>
      <c r="THQ180" s="1165"/>
      <c r="THR180" s="1165"/>
      <c r="THS180" s="1165"/>
      <c r="THT180" s="1165"/>
      <c r="THU180" s="1165"/>
      <c r="THV180" s="1165"/>
      <c r="THW180" s="1165"/>
      <c r="THX180" s="1165"/>
      <c r="THY180" s="1165"/>
      <c r="THZ180" s="1165"/>
      <c r="TIA180" s="1165"/>
      <c r="TIB180" s="1165"/>
      <c r="TIC180" s="1165"/>
      <c r="TID180" s="1165"/>
      <c r="TIE180" s="1165"/>
      <c r="TIF180" s="1165"/>
      <c r="TIG180" s="1165"/>
      <c r="TIH180" s="1165"/>
      <c r="TII180" s="1165"/>
      <c r="TIJ180" s="1165"/>
      <c r="TIK180" s="1165"/>
      <c r="TIL180" s="1165"/>
      <c r="TIM180" s="1165"/>
      <c r="TIN180" s="1165"/>
      <c r="TIO180" s="1165"/>
      <c r="TIP180" s="1165"/>
      <c r="TIQ180" s="1165"/>
      <c r="TIR180" s="1165"/>
      <c r="TIS180" s="1165"/>
      <c r="TIT180" s="1165"/>
      <c r="TIU180" s="1165"/>
      <c r="TIV180" s="1165"/>
      <c r="TIW180" s="1165"/>
      <c r="TIX180" s="1165"/>
      <c r="TIY180" s="1165"/>
      <c r="TIZ180" s="1165"/>
      <c r="TJA180" s="1165"/>
      <c r="TJB180" s="1165"/>
      <c r="TJC180" s="1165"/>
      <c r="TJD180" s="1165"/>
      <c r="TJE180" s="1165"/>
      <c r="TJF180" s="1165"/>
      <c r="TJG180" s="1165"/>
      <c r="TJH180" s="1165"/>
      <c r="TJI180" s="1165"/>
      <c r="TJJ180" s="1165"/>
      <c r="TJK180" s="1165"/>
      <c r="TJL180" s="1165"/>
      <c r="TJM180" s="1165"/>
      <c r="TJN180" s="1165"/>
      <c r="TJO180" s="1165"/>
      <c r="TJP180" s="1165"/>
      <c r="TJQ180" s="1165"/>
      <c r="TJR180" s="1165"/>
      <c r="TJS180" s="1165"/>
      <c r="TJT180" s="1165"/>
      <c r="TJU180" s="1165"/>
      <c r="TJV180" s="1165"/>
      <c r="TJW180" s="1165"/>
      <c r="TJX180" s="1165"/>
      <c r="TJY180" s="1165"/>
      <c r="TJZ180" s="1165"/>
      <c r="TKA180" s="1165"/>
      <c r="TKB180" s="1165"/>
      <c r="TKC180" s="1165"/>
      <c r="TKD180" s="1165"/>
      <c r="TKE180" s="1165"/>
      <c r="TKF180" s="1165"/>
      <c r="TKG180" s="1165"/>
      <c r="TKH180" s="1165"/>
      <c r="TKI180" s="1165"/>
      <c r="TKJ180" s="1165"/>
      <c r="TKK180" s="1165"/>
      <c r="TKL180" s="1165"/>
      <c r="TKM180" s="1165"/>
      <c r="TKN180" s="1165"/>
      <c r="TKO180" s="1165"/>
      <c r="TKP180" s="1165"/>
      <c r="TKQ180" s="1165"/>
      <c r="TKR180" s="1165"/>
      <c r="TKS180" s="1165"/>
      <c r="TKT180" s="1165"/>
      <c r="TKU180" s="1165"/>
      <c r="TKV180" s="1165"/>
      <c r="TKW180" s="1165"/>
      <c r="TKX180" s="1165"/>
      <c r="TKY180" s="1165"/>
      <c r="TKZ180" s="1165"/>
      <c r="TLA180" s="1165"/>
      <c r="TLB180" s="1165"/>
      <c r="TLC180" s="1165"/>
      <c r="TLD180" s="1165"/>
      <c r="TLE180" s="1165"/>
      <c r="TLF180" s="1165"/>
      <c r="TLG180" s="1165"/>
      <c r="TLH180" s="1165"/>
      <c r="TLI180" s="1165"/>
      <c r="TLJ180" s="1165"/>
      <c r="TLK180" s="1165"/>
      <c r="TLL180" s="1165"/>
      <c r="TLM180" s="1165"/>
      <c r="TLN180" s="1165"/>
      <c r="TLO180" s="1165"/>
      <c r="TLP180" s="1165"/>
      <c r="TLQ180" s="1165"/>
      <c r="TLR180" s="1165"/>
      <c r="TLS180" s="1165"/>
      <c r="TLT180" s="1165"/>
      <c r="TLU180" s="1165"/>
      <c r="TLV180" s="1165"/>
      <c r="TLW180" s="1165"/>
      <c r="TLX180" s="1165"/>
      <c r="TLY180" s="1165"/>
      <c r="TLZ180" s="1165"/>
      <c r="TMA180" s="1165"/>
      <c r="TMB180" s="1165"/>
      <c r="TMC180" s="1165"/>
      <c r="TMD180" s="1165"/>
      <c r="TME180" s="1165"/>
      <c r="TMF180" s="1165"/>
      <c r="TMG180" s="1165"/>
      <c r="TMH180" s="1165"/>
      <c r="TMI180" s="1165"/>
      <c r="TMJ180" s="1165"/>
      <c r="TMK180" s="1165"/>
      <c r="TML180" s="1165"/>
      <c r="TMM180" s="1165"/>
      <c r="TMN180" s="1165"/>
      <c r="TMO180" s="1165"/>
      <c r="TMP180" s="1165"/>
      <c r="TMQ180" s="1165"/>
      <c r="TMR180" s="1165"/>
      <c r="TMS180" s="1165"/>
      <c r="TMT180" s="1165"/>
      <c r="TMU180" s="1165"/>
      <c r="TMV180" s="1165"/>
      <c r="TMW180" s="1165"/>
      <c r="TMX180" s="1165"/>
      <c r="TMY180" s="1165"/>
      <c r="TMZ180" s="1165"/>
      <c r="TNA180" s="1165"/>
      <c r="TNB180" s="1165"/>
      <c r="TNC180" s="1165"/>
      <c r="TND180" s="1165"/>
      <c r="TNE180" s="1165"/>
      <c r="TNF180" s="1165"/>
      <c r="TNG180" s="1165"/>
      <c r="TNH180" s="1165"/>
      <c r="TNI180" s="1165"/>
      <c r="TNJ180" s="1165"/>
      <c r="TNK180" s="1165"/>
      <c r="TNL180" s="1165"/>
      <c r="TNM180" s="1165"/>
      <c r="TNN180" s="1165"/>
      <c r="TNO180" s="1165"/>
      <c r="TNP180" s="1165"/>
      <c r="TNQ180" s="1165"/>
      <c r="TNR180" s="1165"/>
      <c r="TNS180" s="1165"/>
      <c r="TNT180" s="1165"/>
      <c r="TNU180" s="1165"/>
      <c r="TNV180" s="1165"/>
      <c r="TNW180" s="1165"/>
      <c r="TNX180" s="1165"/>
      <c r="TNY180" s="1165"/>
      <c r="TNZ180" s="1165"/>
      <c r="TOA180" s="1165"/>
      <c r="TOB180" s="1165"/>
      <c r="TOC180" s="1165"/>
      <c r="TOD180" s="1165"/>
      <c r="TOE180" s="1165"/>
      <c r="TOF180" s="1165"/>
      <c r="TOG180" s="1165"/>
      <c r="TOH180" s="1165"/>
      <c r="TOI180" s="1165"/>
      <c r="TOJ180" s="1165"/>
      <c r="TOK180" s="1165"/>
      <c r="TOL180" s="1165"/>
      <c r="TOM180" s="1165"/>
      <c r="TON180" s="1165"/>
      <c r="TOO180" s="1165"/>
      <c r="TOP180" s="1165"/>
      <c r="TOQ180" s="1165"/>
      <c r="TOR180" s="1165"/>
      <c r="TOS180" s="1165"/>
      <c r="TOT180" s="1165"/>
      <c r="TOU180" s="1165"/>
      <c r="TOV180" s="1165"/>
      <c r="TOW180" s="1165"/>
      <c r="TOX180" s="1165"/>
      <c r="TOY180" s="1165"/>
      <c r="TOZ180" s="1165"/>
      <c r="TPA180" s="1165"/>
      <c r="TPB180" s="1165"/>
      <c r="TPC180" s="1165"/>
      <c r="TPD180" s="1165"/>
      <c r="TPE180" s="1165"/>
      <c r="TPF180" s="1165"/>
      <c r="TPG180" s="1165"/>
      <c r="TPH180" s="1165"/>
      <c r="TPI180" s="1165"/>
      <c r="TPJ180" s="1165"/>
      <c r="TPK180" s="1165"/>
      <c r="TPL180" s="1165"/>
      <c r="TPM180" s="1165"/>
      <c r="TPN180" s="1165"/>
      <c r="TPO180" s="1165"/>
      <c r="TPP180" s="1165"/>
      <c r="TPQ180" s="1165"/>
      <c r="TPR180" s="1165"/>
      <c r="TPS180" s="1165"/>
      <c r="TPT180" s="1165"/>
      <c r="TPU180" s="1165"/>
      <c r="TPV180" s="1165"/>
      <c r="TPW180" s="1165"/>
      <c r="TPX180" s="1165"/>
      <c r="TPY180" s="1165"/>
      <c r="TPZ180" s="1165"/>
      <c r="TQA180" s="1165"/>
      <c r="TQB180" s="1165"/>
      <c r="TQC180" s="1165"/>
      <c r="TQD180" s="1165"/>
      <c r="TQE180" s="1165"/>
      <c r="TQF180" s="1165"/>
      <c r="TQG180" s="1165"/>
      <c r="TQH180" s="1165"/>
      <c r="TQI180" s="1165"/>
      <c r="TQJ180" s="1165"/>
      <c r="TQK180" s="1165"/>
      <c r="TQL180" s="1165"/>
      <c r="TQM180" s="1165"/>
      <c r="TQN180" s="1165"/>
      <c r="TQO180" s="1165"/>
      <c r="TQP180" s="1165"/>
      <c r="TQQ180" s="1165"/>
      <c r="TQR180" s="1165"/>
      <c r="TQS180" s="1165"/>
      <c r="TQT180" s="1165"/>
      <c r="TQU180" s="1165"/>
      <c r="TQV180" s="1165"/>
      <c r="TQW180" s="1165"/>
      <c r="TQX180" s="1165"/>
      <c r="TQY180" s="1165"/>
      <c r="TQZ180" s="1165"/>
      <c r="TRA180" s="1165"/>
      <c r="TRB180" s="1165"/>
      <c r="TRC180" s="1165"/>
      <c r="TRD180" s="1165"/>
      <c r="TRE180" s="1165"/>
      <c r="TRF180" s="1165"/>
      <c r="TRG180" s="1165"/>
      <c r="TRH180" s="1165"/>
      <c r="TRI180" s="1165"/>
      <c r="TRJ180" s="1165"/>
      <c r="TRK180" s="1165"/>
      <c r="TRL180" s="1165"/>
      <c r="TRM180" s="1165"/>
      <c r="TRN180" s="1165"/>
      <c r="TRO180" s="1165"/>
      <c r="TRP180" s="1165"/>
      <c r="TRQ180" s="1165"/>
      <c r="TRR180" s="1165"/>
      <c r="TRS180" s="1165"/>
      <c r="TRT180" s="1165"/>
      <c r="TRU180" s="1165"/>
      <c r="TRV180" s="1165"/>
      <c r="TRW180" s="1165"/>
      <c r="TRX180" s="1165"/>
      <c r="TRY180" s="1165"/>
      <c r="TRZ180" s="1165"/>
      <c r="TSA180" s="1165"/>
      <c r="TSB180" s="1165"/>
      <c r="TSC180" s="1165"/>
      <c r="TSD180" s="1165"/>
      <c r="TSE180" s="1165"/>
      <c r="TSF180" s="1165"/>
      <c r="TSG180" s="1165"/>
      <c r="TSH180" s="1165"/>
      <c r="TSI180" s="1165"/>
      <c r="TSJ180" s="1165"/>
      <c r="TSK180" s="1165"/>
      <c r="TSL180" s="1165"/>
      <c r="TSM180" s="1165"/>
      <c r="TSN180" s="1165"/>
      <c r="TSO180" s="1165"/>
      <c r="TSP180" s="1165"/>
      <c r="TSQ180" s="1165"/>
      <c r="TSR180" s="1165"/>
      <c r="TSS180" s="1165"/>
      <c r="TST180" s="1165"/>
      <c r="TSU180" s="1165"/>
      <c r="TSV180" s="1165"/>
      <c r="TSW180" s="1165"/>
      <c r="TSX180" s="1165"/>
      <c r="TSY180" s="1165"/>
      <c r="TSZ180" s="1165"/>
      <c r="TTA180" s="1165"/>
      <c r="TTB180" s="1165"/>
      <c r="TTC180" s="1165"/>
      <c r="TTD180" s="1165"/>
      <c r="TTE180" s="1165"/>
      <c r="TTF180" s="1165"/>
      <c r="TTG180" s="1165"/>
      <c r="TTH180" s="1165"/>
      <c r="TTI180" s="1165"/>
      <c r="TTJ180" s="1165"/>
      <c r="TTK180" s="1165"/>
      <c r="TTL180" s="1165"/>
      <c r="TTM180" s="1165"/>
      <c r="TTN180" s="1165"/>
      <c r="TTO180" s="1165"/>
      <c r="TTP180" s="1165"/>
      <c r="TTQ180" s="1165"/>
      <c r="TTR180" s="1165"/>
      <c r="TTS180" s="1165"/>
      <c r="TTT180" s="1165"/>
      <c r="TTU180" s="1165"/>
      <c r="TTV180" s="1165"/>
      <c r="TTW180" s="1165"/>
      <c r="TTX180" s="1165"/>
      <c r="TTY180" s="1165"/>
      <c r="TTZ180" s="1165"/>
      <c r="TUA180" s="1165"/>
      <c r="TUB180" s="1165"/>
      <c r="TUC180" s="1165"/>
      <c r="TUD180" s="1165"/>
      <c r="TUE180" s="1165"/>
      <c r="TUF180" s="1165"/>
      <c r="TUG180" s="1165"/>
      <c r="TUH180" s="1165"/>
      <c r="TUI180" s="1165"/>
      <c r="TUJ180" s="1165"/>
      <c r="TUK180" s="1165"/>
      <c r="TUL180" s="1165"/>
      <c r="TUM180" s="1165"/>
      <c r="TUN180" s="1165"/>
      <c r="TUO180" s="1165"/>
      <c r="TUP180" s="1165"/>
      <c r="TUQ180" s="1165"/>
      <c r="TUR180" s="1165"/>
      <c r="TUS180" s="1165"/>
      <c r="TUT180" s="1165"/>
      <c r="TUU180" s="1165"/>
      <c r="TUV180" s="1165"/>
      <c r="TUW180" s="1165"/>
      <c r="TUX180" s="1165"/>
      <c r="TUY180" s="1165"/>
      <c r="TUZ180" s="1165"/>
      <c r="TVA180" s="1165"/>
      <c r="TVB180" s="1165"/>
      <c r="TVC180" s="1165"/>
      <c r="TVD180" s="1165"/>
      <c r="TVE180" s="1165"/>
      <c r="TVF180" s="1165"/>
      <c r="TVG180" s="1165"/>
      <c r="TVH180" s="1165"/>
      <c r="TVI180" s="1165"/>
      <c r="TVJ180" s="1165"/>
      <c r="TVK180" s="1165"/>
      <c r="TVL180" s="1165"/>
      <c r="TVM180" s="1165"/>
      <c r="TVN180" s="1165"/>
      <c r="TVO180" s="1165"/>
      <c r="TVP180" s="1165"/>
      <c r="TVQ180" s="1165"/>
      <c r="TVR180" s="1165"/>
      <c r="TVS180" s="1165"/>
      <c r="TVT180" s="1165"/>
      <c r="TVU180" s="1165"/>
      <c r="TVV180" s="1165"/>
      <c r="TVW180" s="1165"/>
      <c r="TVX180" s="1165"/>
      <c r="TVY180" s="1165"/>
      <c r="TVZ180" s="1165"/>
      <c r="TWA180" s="1165"/>
      <c r="TWB180" s="1165"/>
      <c r="TWC180" s="1165"/>
      <c r="TWD180" s="1165"/>
      <c r="TWE180" s="1165"/>
      <c r="TWF180" s="1165"/>
      <c r="TWG180" s="1165"/>
      <c r="TWH180" s="1165"/>
      <c r="TWI180" s="1165"/>
      <c r="TWJ180" s="1165"/>
      <c r="TWK180" s="1165"/>
      <c r="TWL180" s="1165"/>
      <c r="TWM180" s="1165"/>
      <c r="TWN180" s="1165"/>
      <c r="TWO180" s="1165"/>
      <c r="TWP180" s="1165"/>
      <c r="TWQ180" s="1165"/>
      <c r="TWR180" s="1165"/>
      <c r="TWS180" s="1165"/>
      <c r="TWT180" s="1165"/>
      <c r="TWU180" s="1165"/>
      <c r="TWV180" s="1165"/>
      <c r="TWW180" s="1165"/>
      <c r="TWX180" s="1165"/>
      <c r="TWY180" s="1165"/>
      <c r="TWZ180" s="1165"/>
      <c r="TXA180" s="1165"/>
      <c r="TXB180" s="1165"/>
      <c r="TXC180" s="1165"/>
      <c r="TXD180" s="1165"/>
      <c r="TXE180" s="1165"/>
      <c r="TXF180" s="1165"/>
      <c r="TXG180" s="1165"/>
      <c r="TXH180" s="1165"/>
      <c r="TXI180" s="1165"/>
      <c r="TXJ180" s="1165"/>
      <c r="TXK180" s="1165"/>
      <c r="TXL180" s="1165"/>
      <c r="TXM180" s="1165"/>
      <c r="TXN180" s="1165"/>
      <c r="TXO180" s="1165"/>
      <c r="TXP180" s="1165"/>
      <c r="TXQ180" s="1165"/>
      <c r="TXR180" s="1165"/>
      <c r="TXS180" s="1165"/>
      <c r="TXT180" s="1165"/>
      <c r="TXU180" s="1165"/>
      <c r="TXV180" s="1165"/>
      <c r="TXW180" s="1165"/>
      <c r="TXX180" s="1165"/>
      <c r="TXY180" s="1165"/>
      <c r="TXZ180" s="1165"/>
      <c r="TYA180" s="1165"/>
      <c r="TYB180" s="1165"/>
      <c r="TYC180" s="1165"/>
      <c r="TYD180" s="1165"/>
      <c r="TYE180" s="1165"/>
      <c r="TYF180" s="1165"/>
      <c r="TYG180" s="1165"/>
      <c r="TYH180" s="1165"/>
      <c r="TYI180" s="1165"/>
      <c r="TYJ180" s="1165"/>
      <c r="TYK180" s="1165"/>
      <c r="TYL180" s="1165"/>
      <c r="TYM180" s="1165"/>
      <c r="TYN180" s="1165"/>
      <c r="TYO180" s="1165"/>
      <c r="TYP180" s="1165"/>
      <c r="TYQ180" s="1165"/>
      <c r="TYR180" s="1165"/>
      <c r="TYS180" s="1165"/>
      <c r="TYT180" s="1165"/>
      <c r="TYU180" s="1165"/>
      <c r="TYV180" s="1165"/>
      <c r="TYW180" s="1165"/>
      <c r="TYX180" s="1165"/>
      <c r="TYY180" s="1165"/>
      <c r="TYZ180" s="1165"/>
      <c r="TZA180" s="1165"/>
      <c r="TZB180" s="1165"/>
      <c r="TZC180" s="1165"/>
      <c r="TZD180" s="1165"/>
      <c r="TZE180" s="1165"/>
      <c r="TZF180" s="1165"/>
      <c r="TZG180" s="1165"/>
      <c r="TZH180" s="1165"/>
      <c r="TZI180" s="1165"/>
      <c r="TZJ180" s="1165"/>
      <c r="TZK180" s="1165"/>
      <c r="TZL180" s="1165"/>
      <c r="TZM180" s="1165"/>
      <c r="TZN180" s="1165"/>
      <c r="TZO180" s="1165"/>
      <c r="TZP180" s="1165"/>
      <c r="TZQ180" s="1165"/>
      <c r="TZR180" s="1165"/>
      <c r="TZS180" s="1165"/>
      <c r="TZT180" s="1165"/>
      <c r="TZU180" s="1165"/>
      <c r="TZV180" s="1165"/>
      <c r="TZW180" s="1165"/>
      <c r="TZX180" s="1165"/>
      <c r="TZY180" s="1165"/>
      <c r="TZZ180" s="1165"/>
      <c r="UAA180" s="1165"/>
      <c r="UAB180" s="1165"/>
      <c r="UAC180" s="1165"/>
      <c r="UAD180" s="1165"/>
      <c r="UAE180" s="1165"/>
      <c r="UAF180" s="1165"/>
      <c r="UAG180" s="1165"/>
      <c r="UAH180" s="1165"/>
      <c r="UAI180" s="1165"/>
      <c r="UAJ180" s="1165"/>
      <c r="UAK180" s="1165"/>
      <c r="UAL180" s="1165"/>
      <c r="UAM180" s="1165"/>
      <c r="UAN180" s="1165"/>
      <c r="UAO180" s="1165"/>
      <c r="UAP180" s="1165"/>
      <c r="UAQ180" s="1165"/>
      <c r="UAR180" s="1165"/>
      <c r="UAS180" s="1165"/>
      <c r="UAT180" s="1165"/>
      <c r="UAU180" s="1165"/>
      <c r="UAV180" s="1165"/>
      <c r="UAW180" s="1165"/>
      <c r="UAX180" s="1165"/>
      <c r="UAY180" s="1165"/>
      <c r="UAZ180" s="1165"/>
      <c r="UBA180" s="1165"/>
      <c r="UBB180" s="1165"/>
      <c r="UBC180" s="1165"/>
      <c r="UBD180" s="1165"/>
      <c r="UBE180" s="1165"/>
      <c r="UBF180" s="1165"/>
      <c r="UBG180" s="1165"/>
      <c r="UBH180" s="1165"/>
      <c r="UBI180" s="1165"/>
      <c r="UBJ180" s="1165"/>
      <c r="UBK180" s="1165"/>
      <c r="UBL180" s="1165"/>
      <c r="UBM180" s="1165"/>
      <c r="UBN180" s="1165"/>
      <c r="UBO180" s="1165"/>
      <c r="UBP180" s="1165"/>
      <c r="UBQ180" s="1165"/>
      <c r="UBR180" s="1165"/>
      <c r="UBS180" s="1165"/>
      <c r="UBT180" s="1165"/>
      <c r="UBU180" s="1165"/>
      <c r="UBV180" s="1165"/>
      <c r="UBW180" s="1165"/>
      <c r="UBX180" s="1165"/>
      <c r="UBY180" s="1165"/>
      <c r="UBZ180" s="1165"/>
      <c r="UCA180" s="1165"/>
      <c r="UCB180" s="1165"/>
      <c r="UCC180" s="1165"/>
      <c r="UCD180" s="1165"/>
      <c r="UCE180" s="1165"/>
      <c r="UCF180" s="1165"/>
      <c r="UCG180" s="1165"/>
      <c r="UCH180" s="1165"/>
      <c r="UCI180" s="1165"/>
      <c r="UCJ180" s="1165"/>
      <c r="UCK180" s="1165"/>
      <c r="UCL180" s="1165"/>
      <c r="UCM180" s="1165"/>
      <c r="UCN180" s="1165"/>
      <c r="UCO180" s="1165"/>
      <c r="UCP180" s="1165"/>
      <c r="UCQ180" s="1165"/>
      <c r="UCR180" s="1165"/>
      <c r="UCS180" s="1165"/>
      <c r="UCT180" s="1165"/>
      <c r="UCU180" s="1165"/>
      <c r="UCV180" s="1165"/>
      <c r="UCW180" s="1165"/>
      <c r="UCX180" s="1165"/>
      <c r="UCY180" s="1165"/>
      <c r="UCZ180" s="1165"/>
      <c r="UDA180" s="1165"/>
      <c r="UDB180" s="1165"/>
      <c r="UDC180" s="1165"/>
      <c r="UDD180" s="1165"/>
      <c r="UDE180" s="1165"/>
      <c r="UDF180" s="1165"/>
      <c r="UDG180" s="1165"/>
      <c r="UDH180" s="1165"/>
      <c r="UDI180" s="1165"/>
      <c r="UDJ180" s="1165"/>
      <c r="UDK180" s="1165"/>
      <c r="UDL180" s="1165"/>
      <c r="UDM180" s="1165"/>
      <c r="UDN180" s="1165"/>
      <c r="UDO180" s="1165"/>
      <c r="UDP180" s="1165"/>
      <c r="UDQ180" s="1165"/>
      <c r="UDR180" s="1165"/>
      <c r="UDS180" s="1165"/>
      <c r="UDT180" s="1165"/>
      <c r="UDU180" s="1165"/>
      <c r="UDV180" s="1165"/>
      <c r="UDW180" s="1165"/>
      <c r="UDX180" s="1165"/>
      <c r="UDY180" s="1165"/>
      <c r="UDZ180" s="1165"/>
      <c r="UEA180" s="1165"/>
      <c r="UEB180" s="1165"/>
      <c r="UEC180" s="1165"/>
      <c r="UED180" s="1165"/>
      <c r="UEE180" s="1165"/>
      <c r="UEF180" s="1165"/>
      <c r="UEG180" s="1165"/>
      <c r="UEH180" s="1165"/>
      <c r="UEI180" s="1165"/>
      <c r="UEJ180" s="1165"/>
      <c r="UEK180" s="1165"/>
      <c r="UEL180" s="1165"/>
      <c r="UEM180" s="1165"/>
      <c r="UEN180" s="1165"/>
      <c r="UEO180" s="1165"/>
      <c r="UEP180" s="1165"/>
      <c r="UEQ180" s="1165"/>
      <c r="UER180" s="1165"/>
      <c r="UES180" s="1165"/>
      <c r="UET180" s="1165"/>
      <c r="UEU180" s="1165"/>
      <c r="UEV180" s="1165"/>
      <c r="UEW180" s="1165"/>
      <c r="UEX180" s="1165"/>
      <c r="UEY180" s="1165"/>
      <c r="UEZ180" s="1165"/>
      <c r="UFA180" s="1165"/>
      <c r="UFB180" s="1165"/>
      <c r="UFC180" s="1165"/>
      <c r="UFD180" s="1165"/>
      <c r="UFE180" s="1165"/>
      <c r="UFF180" s="1165"/>
      <c r="UFG180" s="1165"/>
      <c r="UFH180" s="1165"/>
      <c r="UFI180" s="1165"/>
      <c r="UFJ180" s="1165"/>
      <c r="UFK180" s="1165"/>
      <c r="UFL180" s="1165"/>
      <c r="UFM180" s="1165"/>
      <c r="UFN180" s="1165"/>
      <c r="UFO180" s="1165"/>
      <c r="UFP180" s="1165"/>
      <c r="UFQ180" s="1165"/>
      <c r="UFR180" s="1165"/>
      <c r="UFS180" s="1165"/>
      <c r="UFT180" s="1165"/>
      <c r="UFU180" s="1165"/>
      <c r="UFV180" s="1165"/>
      <c r="UFW180" s="1165"/>
      <c r="UFX180" s="1165"/>
      <c r="UFY180" s="1165"/>
      <c r="UFZ180" s="1165"/>
      <c r="UGA180" s="1165"/>
      <c r="UGB180" s="1165"/>
      <c r="UGC180" s="1165"/>
      <c r="UGD180" s="1165"/>
      <c r="UGE180" s="1165"/>
      <c r="UGF180" s="1165"/>
      <c r="UGG180" s="1165"/>
      <c r="UGH180" s="1165"/>
      <c r="UGI180" s="1165"/>
      <c r="UGJ180" s="1165"/>
      <c r="UGK180" s="1165"/>
      <c r="UGL180" s="1165"/>
      <c r="UGM180" s="1165"/>
      <c r="UGN180" s="1165"/>
      <c r="UGO180" s="1165"/>
      <c r="UGP180" s="1165"/>
      <c r="UGQ180" s="1165"/>
      <c r="UGR180" s="1165"/>
      <c r="UGS180" s="1165"/>
      <c r="UGT180" s="1165"/>
      <c r="UGU180" s="1165"/>
      <c r="UGV180" s="1165"/>
      <c r="UGW180" s="1165"/>
      <c r="UGX180" s="1165"/>
      <c r="UGY180" s="1165"/>
      <c r="UGZ180" s="1165"/>
      <c r="UHA180" s="1165"/>
      <c r="UHB180" s="1165"/>
      <c r="UHC180" s="1165"/>
      <c r="UHD180" s="1165"/>
      <c r="UHE180" s="1165"/>
      <c r="UHF180" s="1165"/>
      <c r="UHG180" s="1165"/>
      <c r="UHH180" s="1165"/>
      <c r="UHI180" s="1165"/>
      <c r="UHJ180" s="1165"/>
      <c r="UHK180" s="1165"/>
      <c r="UHL180" s="1165"/>
      <c r="UHM180" s="1165"/>
      <c r="UHN180" s="1165"/>
      <c r="UHO180" s="1165"/>
      <c r="UHP180" s="1165"/>
      <c r="UHQ180" s="1165"/>
      <c r="UHR180" s="1165"/>
      <c r="UHS180" s="1165"/>
      <c r="UHT180" s="1165"/>
      <c r="UHU180" s="1165"/>
      <c r="UHV180" s="1165"/>
      <c r="UHW180" s="1165"/>
      <c r="UHX180" s="1165"/>
      <c r="UHY180" s="1165"/>
      <c r="UHZ180" s="1165"/>
      <c r="UIA180" s="1165"/>
      <c r="UIB180" s="1165"/>
      <c r="UIC180" s="1165"/>
      <c r="UID180" s="1165"/>
      <c r="UIE180" s="1165"/>
      <c r="UIF180" s="1165"/>
      <c r="UIG180" s="1165"/>
      <c r="UIH180" s="1165"/>
      <c r="UII180" s="1165"/>
      <c r="UIJ180" s="1165"/>
      <c r="UIK180" s="1165"/>
      <c r="UIL180" s="1165"/>
      <c r="UIM180" s="1165"/>
      <c r="UIN180" s="1165"/>
      <c r="UIO180" s="1165"/>
      <c r="UIP180" s="1165"/>
      <c r="UIQ180" s="1165"/>
      <c r="UIR180" s="1165"/>
      <c r="UIS180" s="1165"/>
      <c r="UIT180" s="1165"/>
      <c r="UIU180" s="1165"/>
      <c r="UIV180" s="1165"/>
      <c r="UIW180" s="1165"/>
      <c r="UIX180" s="1165"/>
      <c r="UIY180" s="1165"/>
      <c r="UIZ180" s="1165"/>
      <c r="UJA180" s="1165"/>
      <c r="UJB180" s="1165"/>
      <c r="UJC180" s="1165"/>
      <c r="UJD180" s="1165"/>
      <c r="UJE180" s="1165"/>
      <c r="UJF180" s="1165"/>
      <c r="UJG180" s="1165"/>
      <c r="UJH180" s="1165"/>
      <c r="UJI180" s="1165"/>
      <c r="UJJ180" s="1165"/>
      <c r="UJK180" s="1165"/>
      <c r="UJL180" s="1165"/>
      <c r="UJM180" s="1165"/>
      <c r="UJN180" s="1165"/>
      <c r="UJO180" s="1165"/>
      <c r="UJP180" s="1165"/>
      <c r="UJQ180" s="1165"/>
      <c r="UJR180" s="1165"/>
      <c r="UJS180" s="1165"/>
      <c r="UJT180" s="1165"/>
      <c r="UJU180" s="1165"/>
      <c r="UJV180" s="1165"/>
      <c r="UJW180" s="1165"/>
      <c r="UJX180" s="1165"/>
      <c r="UJY180" s="1165"/>
      <c r="UJZ180" s="1165"/>
      <c r="UKA180" s="1165"/>
      <c r="UKB180" s="1165"/>
      <c r="UKC180" s="1165"/>
      <c r="UKD180" s="1165"/>
      <c r="UKE180" s="1165"/>
      <c r="UKF180" s="1165"/>
      <c r="UKG180" s="1165"/>
      <c r="UKH180" s="1165"/>
      <c r="UKI180" s="1165"/>
      <c r="UKJ180" s="1165"/>
      <c r="UKK180" s="1165"/>
      <c r="UKL180" s="1165"/>
      <c r="UKM180" s="1165"/>
      <c r="UKN180" s="1165"/>
      <c r="UKO180" s="1165"/>
      <c r="UKP180" s="1165"/>
      <c r="UKQ180" s="1165"/>
      <c r="UKR180" s="1165"/>
      <c r="UKS180" s="1165"/>
      <c r="UKT180" s="1165"/>
      <c r="UKU180" s="1165"/>
      <c r="UKV180" s="1165"/>
      <c r="UKW180" s="1165"/>
      <c r="UKX180" s="1165"/>
      <c r="UKY180" s="1165"/>
      <c r="UKZ180" s="1165"/>
      <c r="ULA180" s="1165"/>
      <c r="ULB180" s="1165"/>
      <c r="ULC180" s="1165"/>
      <c r="ULD180" s="1165"/>
      <c r="ULE180" s="1165"/>
      <c r="ULF180" s="1165"/>
      <c r="ULG180" s="1165"/>
      <c r="ULH180" s="1165"/>
      <c r="ULI180" s="1165"/>
      <c r="ULJ180" s="1165"/>
      <c r="ULK180" s="1165"/>
      <c r="ULL180" s="1165"/>
      <c r="ULM180" s="1165"/>
      <c r="ULN180" s="1165"/>
      <c r="ULO180" s="1165"/>
      <c r="ULP180" s="1165"/>
      <c r="ULQ180" s="1165"/>
      <c r="ULR180" s="1165"/>
      <c r="ULS180" s="1165"/>
      <c r="ULT180" s="1165"/>
      <c r="ULU180" s="1165"/>
      <c r="ULV180" s="1165"/>
      <c r="ULW180" s="1165"/>
      <c r="ULX180" s="1165"/>
      <c r="ULY180" s="1165"/>
      <c r="ULZ180" s="1165"/>
      <c r="UMA180" s="1165"/>
      <c r="UMB180" s="1165"/>
      <c r="UMC180" s="1165"/>
      <c r="UMD180" s="1165"/>
      <c r="UME180" s="1165"/>
      <c r="UMF180" s="1165"/>
      <c r="UMG180" s="1165"/>
      <c r="UMH180" s="1165"/>
      <c r="UMI180" s="1165"/>
      <c r="UMJ180" s="1165"/>
      <c r="UMK180" s="1165"/>
      <c r="UML180" s="1165"/>
      <c r="UMM180" s="1165"/>
      <c r="UMN180" s="1165"/>
      <c r="UMO180" s="1165"/>
      <c r="UMP180" s="1165"/>
      <c r="UMQ180" s="1165"/>
      <c r="UMR180" s="1165"/>
      <c r="UMS180" s="1165"/>
      <c r="UMT180" s="1165"/>
      <c r="UMU180" s="1165"/>
      <c r="UMV180" s="1165"/>
      <c r="UMW180" s="1165"/>
      <c r="UMX180" s="1165"/>
      <c r="UMY180" s="1165"/>
      <c r="UMZ180" s="1165"/>
      <c r="UNA180" s="1165"/>
      <c r="UNB180" s="1165"/>
      <c r="UNC180" s="1165"/>
      <c r="UND180" s="1165"/>
      <c r="UNE180" s="1165"/>
      <c r="UNF180" s="1165"/>
      <c r="UNG180" s="1165"/>
      <c r="UNH180" s="1165"/>
      <c r="UNI180" s="1165"/>
      <c r="UNJ180" s="1165"/>
      <c r="UNK180" s="1165"/>
      <c r="UNL180" s="1165"/>
      <c r="UNM180" s="1165"/>
      <c r="UNN180" s="1165"/>
      <c r="UNO180" s="1165"/>
      <c r="UNP180" s="1165"/>
      <c r="UNQ180" s="1165"/>
      <c r="UNR180" s="1165"/>
      <c r="UNS180" s="1165"/>
      <c r="UNT180" s="1165"/>
      <c r="UNU180" s="1165"/>
      <c r="UNV180" s="1165"/>
      <c r="UNW180" s="1165"/>
      <c r="UNX180" s="1165"/>
      <c r="UNY180" s="1165"/>
      <c r="UNZ180" s="1165"/>
      <c r="UOA180" s="1165"/>
      <c r="UOB180" s="1165"/>
      <c r="UOC180" s="1165"/>
      <c r="UOD180" s="1165"/>
      <c r="UOE180" s="1165"/>
      <c r="UOF180" s="1165"/>
      <c r="UOG180" s="1165"/>
      <c r="UOH180" s="1165"/>
      <c r="UOI180" s="1165"/>
      <c r="UOJ180" s="1165"/>
      <c r="UOK180" s="1165"/>
      <c r="UOL180" s="1165"/>
      <c r="UOM180" s="1165"/>
      <c r="UON180" s="1165"/>
      <c r="UOO180" s="1165"/>
      <c r="UOP180" s="1165"/>
      <c r="UOQ180" s="1165"/>
      <c r="UOR180" s="1165"/>
      <c r="UOS180" s="1165"/>
      <c r="UOT180" s="1165"/>
      <c r="UOU180" s="1165"/>
      <c r="UOV180" s="1165"/>
      <c r="UOW180" s="1165"/>
      <c r="UOX180" s="1165"/>
      <c r="UOY180" s="1165"/>
      <c r="UOZ180" s="1165"/>
      <c r="UPA180" s="1165"/>
      <c r="UPB180" s="1165"/>
      <c r="UPC180" s="1165"/>
      <c r="UPD180" s="1165"/>
      <c r="UPE180" s="1165"/>
      <c r="UPF180" s="1165"/>
      <c r="UPG180" s="1165"/>
      <c r="UPH180" s="1165"/>
      <c r="UPI180" s="1165"/>
      <c r="UPJ180" s="1165"/>
      <c r="UPK180" s="1165"/>
      <c r="UPL180" s="1165"/>
      <c r="UPM180" s="1165"/>
      <c r="UPN180" s="1165"/>
      <c r="UPO180" s="1165"/>
      <c r="UPP180" s="1165"/>
      <c r="UPQ180" s="1165"/>
      <c r="UPR180" s="1165"/>
      <c r="UPS180" s="1165"/>
      <c r="UPT180" s="1165"/>
      <c r="UPU180" s="1165"/>
      <c r="UPV180" s="1165"/>
      <c r="UPW180" s="1165"/>
      <c r="UPX180" s="1165"/>
      <c r="UPY180" s="1165"/>
      <c r="UPZ180" s="1165"/>
      <c r="UQA180" s="1165"/>
      <c r="UQB180" s="1165"/>
      <c r="UQC180" s="1165"/>
      <c r="UQD180" s="1165"/>
      <c r="UQE180" s="1165"/>
      <c r="UQF180" s="1165"/>
      <c r="UQG180" s="1165"/>
      <c r="UQH180" s="1165"/>
      <c r="UQI180" s="1165"/>
      <c r="UQJ180" s="1165"/>
      <c r="UQK180" s="1165"/>
      <c r="UQL180" s="1165"/>
      <c r="UQM180" s="1165"/>
      <c r="UQN180" s="1165"/>
      <c r="UQO180" s="1165"/>
      <c r="UQP180" s="1165"/>
      <c r="UQQ180" s="1165"/>
      <c r="UQR180" s="1165"/>
      <c r="UQS180" s="1165"/>
      <c r="UQT180" s="1165"/>
      <c r="UQU180" s="1165"/>
      <c r="UQV180" s="1165"/>
      <c r="UQW180" s="1165"/>
      <c r="UQX180" s="1165"/>
      <c r="UQY180" s="1165"/>
      <c r="UQZ180" s="1165"/>
      <c r="URA180" s="1165"/>
      <c r="URB180" s="1165"/>
      <c r="URC180" s="1165"/>
      <c r="URD180" s="1165"/>
      <c r="URE180" s="1165"/>
      <c r="URF180" s="1165"/>
      <c r="URG180" s="1165"/>
      <c r="URH180" s="1165"/>
      <c r="URI180" s="1165"/>
      <c r="URJ180" s="1165"/>
      <c r="URK180" s="1165"/>
      <c r="URL180" s="1165"/>
      <c r="URM180" s="1165"/>
      <c r="URN180" s="1165"/>
      <c r="URO180" s="1165"/>
      <c r="URP180" s="1165"/>
      <c r="URQ180" s="1165"/>
      <c r="URR180" s="1165"/>
      <c r="URS180" s="1165"/>
      <c r="URT180" s="1165"/>
      <c r="URU180" s="1165"/>
      <c r="URV180" s="1165"/>
      <c r="URW180" s="1165"/>
      <c r="URX180" s="1165"/>
      <c r="URY180" s="1165"/>
      <c r="URZ180" s="1165"/>
      <c r="USA180" s="1165"/>
      <c r="USB180" s="1165"/>
      <c r="USC180" s="1165"/>
      <c r="USD180" s="1165"/>
      <c r="USE180" s="1165"/>
      <c r="USF180" s="1165"/>
      <c r="USG180" s="1165"/>
      <c r="USH180" s="1165"/>
      <c r="USI180" s="1165"/>
      <c r="USJ180" s="1165"/>
      <c r="USK180" s="1165"/>
      <c r="USL180" s="1165"/>
      <c r="USM180" s="1165"/>
      <c r="USN180" s="1165"/>
      <c r="USO180" s="1165"/>
      <c r="USP180" s="1165"/>
      <c r="USQ180" s="1165"/>
      <c r="USR180" s="1165"/>
      <c r="USS180" s="1165"/>
      <c r="UST180" s="1165"/>
      <c r="USU180" s="1165"/>
      <c r="USV180" s="1165"/>
      <c r="USW180" s="1165"/>
      <c r="USX180" s="1165"/>
      <c r="USY180" s="1165"/>
      <c r="USZ180" s="1165"/>
      <c r="UTA180" s="1165"/>
      <c r="UTB180" s="1165"/>
      <c r="UTC180" s="1165"/>
      <c r="UTD180" s="1165"/>
      <c r="UTE180" s="1165"/>
      <c r="UTF180" s="1165"/>
      <c r="UTG180" s="1165"/>
      <c r="UTH180" s="1165"/>
      <c r="UTI180" s="1165"/>
      <c r="UTJ180" s="1165"/>
      <c r="UTK180" s="1165"/>
      <c r="UTL180" s="1165"/>
      <c r="UTM180" s="1165"/>
      <c r="UTN180" s="1165"/>
      <c r="UTO180" s="1165"/>
      <c r="UTP180" s="1165"/>
      <c r="UTQ180" s="1165"/>
      <c r="UTR180" s="1165"/>
      <c r="UTS180" s="1165"/>
      <c r="UTT180" s="1165"/>
      <c r="UTU180" s="1165"/>
      <c r="UTV180" s="1165"/>
      <c r="UTW180" s="1165"/>
      <c r="UTX180" s="1165"/>
      <c r="UTY180" s="1165"/>
      <c r="UTZ180" s="1165"/>
      <c r="UUA180" s="1165"/>
      <c r="UUB180" s="1165"/>
      <c r="UUC180" s="1165"/>
      <c r="UUD180" s="1165"/>
      <c r="UUE180" s="1165"/>
      <c r="UUF180" s="1165"/>
      <c r="UUG180" s="1165"/>
      <c r="UUH180" s="1165"/>
      <c r="UUI180" s="1165"/>
      <c r="UUJ180" s="1165"/>
      <c r="UUK180" s="1165"/>
      <c r="UUL180" s="1165"/>
      <c r="UUM180" s="1165"/>
      <c r="UUN180" s="1165"/>
      <c r="UUO180" s="1165"/>
      <c r="UUP180" s="1165"/>
      <c r="UUQ180" s="1165"/>
      <c r="UUR180" s="1165"/>
      <c r="UUS180" s="1165"/>
      <c r="UUT180" s="1165"/>
      <c r="UUU180" s="1165"/>
      <c r="UUV180" s="1165"/>
      <c r="UUW180" s="1165"/>
      <c r="UUX180" s="1165"/>
      <c r="UUY180" s="1165"/>
      <c r="UUZ180" s="1165"/>
      <c r="UVA180" s="1165"/>
      <c r="UVB180" s="1165"/>
      <c r="UVC180" s="1165"/>
      <c r="UVD180" s="1165"/>
      <c r="UVE180" s="1165"/>
      <c r="UVF180" s="1165"/>
      <c r="UVG180" s="1165"/>
      <c r="UVH180" s="1165"/>
      <c r="UVI180" s="1165"/>
      <c r="UVJ180" s="1165"/>
      <c r="UVK180" s="1165"/>
      <c r="UVL180" s="1165"/>
      <c r="UVM180" s="1165"/>
      <c r="UVN180" s="1165"/>
      <c r="UVO180" s="1165"/>
      <c r="UVP180" s="1165"/>
      <c r="UVQ180" s="1165"/>
      <c r="UVR180" s="1165"/>
      <c r="UVS180" s="1165"/>
      <c r="UVT180" s="1165"/>
      <c r="UVU180" s="1165"/>
      <c r="UVV180" s="1165"/>
      <c r="UVW180" s="1165"/>
      <c r="UVX180" s="1165"/>
      <c r="UVY180" s="1165"/>
      <c r="UVZ180" s="1165"/>
      <c r="UWA180" s="1165"/>
      <c r="UWB180" s="1165"/>
      <c r="UWC180" s="1165"/>
      <c r="UWD180" s="1165"/>
      <c r="UWE180" s="1165"/>
      <c r="UWF180" s="1165"/>
      <c r="UWG180" s="1165"/>
      <c r="UWH180" s="1165"/>
      <c r="UWI180" s="1165"/>
      <c r="UWJ180" s="1165"/>
      <c r="UWK180" s="1165"/>
      <c r="UWL180" s="1165"/>
      <c r="UWM180" s="1165"/>
      <c r="UWN180" s="1165"/>
      <c r="UWO180" s="1165"/>
      <c r="UWP180" s="1165"/>
      <c r="UWQ180" s="1165"/>
      <c r="UWR180" s="1165"/>
      <c r="UWS180" s="1165"/>
      <c r="UWT180" s="1165"/>
      <c r="UWU180" s="1165"/>
      <c r="UWV180" s="1165"/>
      <c r="UWW180" s="1165"/>
      <c r="UWX180" s="1165"/>
      <c r="UWY180" s="1165"/>
      <c r="UWZ180" s="1165"/>
      <c r="UXA180" s="1165"/>
      <c r="UXB180" s="1165"/>
      <c r="UXC180" s="1165"/>
      <c r="UXD180" s="1165"/>
      <c r="UXE180" s="1165"/>
      <c r="UXF180" s="1165"/>
      <c r="UXG180" s="1165"/>
      <c r="UXH180" s="1165"/>
      <c r="UXI180" s="1165"/>
      <c r="UXJ180" s="1165"/>
      <c r="UXK180" s="1165"/>
      <c r="UXL180" s="1165"/>
      <c r="UXM180" s="1165"/>
      <c r="UXN180" s="1165"/>
      <c r="UXO180" s="1165"/>
      <c r="UXP180" s="1165"/>
      <c r="UXQ180" s="1165"/>
      <c r="UXR180" s="1165"/>
      <c r="UXS180" s="1165"/>
      <c r="UXT180" s="1165"/>
      <c r="UXU180" s="1165"/>
      <c r="UXV180" s="1165"/>
      <c r="UXW180" s="1165"/>
      <c r="UXX180" s="1165"/>
      <c r="UXY180" s="1165"/>
      <c r="UXZ180" s="1165"/>
      <c r="UYA180" s="1165"/>
      <c r="UYB180" s="1165"/>
      <c r="UYC180" s="1165"/>
      <c r="UYD180" s="1165"/>
      <c r="UYE180" s="1165"/>
      <c r="UYF180" s="1165"/>
      <c r="UYG180" s="1165"/>
      <c r="UYH180" s="1165"/>
      <c r="UYI180" s="1165"/>
      <c r="UYJ180" s="1165"/>
      <c r="UYK180" s="1165"/>
      <c r="UYL180" s="1165"/>
      <c r="UYM180" s="1165"/>
      <c r="UYN180" s="1165"/>
      <c r="UYO180" s="1165"/>
      <c r="UYP180" s="1165"/>
      <c r="UYQ180" s="1165"/>
      <c r="UYR180" s="1165"/>
      <c r="UYS180" s="1165"/>
      <c r="UYT180" s="1165"/>
      <c r="UYU180" s="1165"/>
      <c r="UYV180" s="1165"/>
      <c r="UYW180" s="1165"/>
      <c r="UYX180" s="1165"/>
      <c r="UYY180" s="1165"/>
      <c r="UYZ180" s="1165"/>
      <c r="UZA180" s="1165"/>
      <c r="UZB180" s="1165"/>
      <c r="UZC180" s="1165"/>
      <c r="UZD180" s="1165"/>
      <c r="UZE180" s="1165"/>
      <c r="UZF180" s="1165"/>
      <c r="UZG180" s="1165"/>
      <c r="UZH180" s="1165"/>
      <c r="UZI180" s="1165"/>
      <c r="UZJ180" s="1165"/>
      <c r="UZK180" s="1165"/>
      <c r="UZL180" s="1165"/>
      <c r="UZM180" s="1165"/>
      <c r="UZN180" s="1165"/>
      <c r="UZO180" s="1165"/>
      <c r="UZP180" s="1165"/>
      <c r="UZQ180" s="1165"/>
      <c r="UZR180" s="1165"/>
      <c r="UZS180" s="1165"/>
      <c r="UZT180" s="1165"/>
      <c r="UZU180" s="1165"/>
      <c r="UZV180" s="1165"/>
      <c r="UZW180" s="1165"/>
      <c r="UZX180" s="1165"/>
      <c r="UZY180" s="1165"/>
      <c r="UZZ180" s="1165"/>
      <c r="VAA180" s="1165"/>
      <c r="VAB180" s="1165"/>
      <c r="VAC180" s="1165"/>
      <c r="VAD180" s="1165"/>
      <c r="VAE180" s="1165"/>
      <c r="VAF180" s="1165"/>
      <c r="VAG180" s="1165"/>
      <c r="VAH180" s="1165"/>
      <c r="VAI180" s="1165"/>
      <c r="VAJ180" s="1165"/>
      <c r="VAK180" s="1165"/>
      <c r="VAL180" s="1165"/>
      <c r="VAM180" s="1165"/>
      <c r="VAN180" s="1165"/>
      <c r="VAO180" s="1165"/>
      <c r="VAP180" s="1165"/>
      <c r="VAQ180" s="1165"/>
      <c r="VAR180" s="1165"/>
      <c r="VAS180" s="1165"/>
      <c r="VAT180" s="1165"/>
      <c r="VAU180" s="1165"/>
      <c r="VAV180" s="1165"/>
      <c r="VAW180" s="1165"/>
      <c r="VAX180" s="1165"/>
      <c r="VAY180" s="1165"/>
      <c r="VAZ180" s="1165"/>
      <c r="VBA180" s="1165"/>
      <c r="VBB180" s="1165"/>
      <c r="VBC180" s="1165"/>
      <c r="VBD180" s="1165"/>
      <c r="VBE180" s="1165"/>
      <c r="VBF180" s="1165"/>
      <c r="VBG180" s="1165"/>
      <c r="VBH180" s="1165"/>
      <c r="VBI180" s="1165"/>
      <c r="VBJ180" s="1165"/>
      <c r="VBK180" s="1165"/>
      <c r="VBL180" s="1165"/>
      <c r="VBM180" s="1165"/>
      <c r="VBN180" s="1165"/>
      <c r="VBO180" s="1165"/>
      <c r="VBP180" s="1165"/>
      <c r="VBQ180" s="1165"/>
      <c r="VBR180" s="1165"/>
      <c r="VBS180" s="1165"/>
      <c r="VBT180" s="1165"/>
      <c r="VBU180" s="1165"/>
      <c r="VBV180" s="1165"/>
      <c r="VBW180" s="1165"/>
      <c r="VBX180" s="1165"/>
      <c r="VBY180" s="1165"/>
      <c r="VBZ180" s="1165"/>
      <c r="VCA180" s="1165"/>
      <c r="VCB180" s="1165"/>
      <c r="VCC180" s="1165"/>
      <c r="VCD180" s="1165"/>
      <c r="VCE180" s="1165"/>
      <c r="VCF180" s="1165"/>
      <c r="VCG180" s="1165"/>
      <c r="VCH180" s="1165"/>
      <c r="VCI180" s="1165"/>
      <c r="VCJ180" s="1165"/>
      <c r="VCK180" s="1165"/>
      <c r="VCL180" s="1165"/>
      <c r="VCM180" s="1165"/>
      <c r="VCN180" s="1165"/>
      <c r="VCO180" s="1165"/>
      <c r="VCP180" s="1165"/>
      <c r="VCQ180" s="1165"/>
      <c r="VCR180" s="1165"/>
      <c r="VCS180" s="1165"/>
      <c r="VCT180" s="1165"/>
      <c r="VCU180" s="1165"/>
      <c r="VCV180" s="1165"/>
      <c r="VCW180" s="1165"/>
      <c r="VCX180" s="1165"/>
      <c r="VCY180" s="1165"/>
      <c r="VCZ180" s="1165"/>
      <c r="VDA180" s="1165"/>
      <c r="VDB180" s="1165"/>
      <c r="VDC180" s="1165"/>
      <c r="VDD180" s="1165"/>
      <c r="VDE180" s="1165"/>
      <c r="VDF180" s="1165"/>
      <c r="VDG180" s="1165"/>
      <c r="VDH180" s="1165"/>
      <c r="VDI180" s="1165"/>
      <c r="VDJ180" s="1165"/>
      <c r="VDK180" s="1165"/>
      <c r="VDL180" s="1165"/>
      <c r="VDM180" s="1165"/>
      <c r="VDN180" s="1165"/>
      <c r="VDO180" s="1165"/>
      <c r="VDP180" s="1165"/>
      <c r="VDQ180" s="1165"/>
      <c r="VDR180" s="1165"/>
      <c r="VDS180" s="1165"/>
      <c r="VDT180" s="1165"/>
      <c r="VDU180" s="1165"/>
      <c r="VDV180" s="1165"/>
      <c r="VDW180" s="1165"/>
      <c r="VDX180" s="1165"/>
      <c r="VDY180" s="1165"/>
      <c r="VDZ180" s="1165"/>
      <c r="VEA180" s="1165"/>
      <c r="VEB180" s="1165"/>
      <c r="VEC180" s="1165"/>
      <c r="VED180" s="1165"/>
      <c r="VEE180" s="1165"/>
      <c r="VEF180" s="1165"/>
      <c r="VEG180" s="1165"/>
      <c r="VEH180" s="1165"/>
      <c r="VEI180" s="1165"/>
      <c r="VEJ180" s="1165"/>
      <c r="VEK180" s="1165"/>
      <c r="VEL180" s="1165"/>
      <c r="VEM180" s="1165"/>
      <c r="VEN180" s="1165"/>
      <c r="VEO180" s="1165"/>
      <c r="VEP180" s="1165"/>
      <c r="VEQ180" s="1165"/>
      <c r="VER180" s="1165"/>
      <c r="VES180" s="1165"/>
      <c r="VET180" s="1165"/>
      <c r="VEU180" s="1165"/>
      <c r="VEV180" s="1165"/>
      <c r="VEW180" s="1165"/>
      <c r="VEX180" s="1165"/>
      <c r="VEY180" s="1165"/>
      <c r="VEZ180" s="1165"/>
      <c r="VFA180" s="1165"/>
      <c r="VFB180" s="1165"/>
      <c r="VFC180" s="1165"/>
      <c r="VFD180" s="1165"/>
      <c r="VFE180" s="1165"/>
      <c r="VFF180" s="1165"/>
      <c r="VFG180" s="1165"/>
      <c r="VFH180" s="1165"/>
      <c r="VFI180" s="1165"/>
      <c r="VFJ180" s="1165"/>
      <c r="VFK180" s="1165"/>
      <c r="VFL180" s="1165"/>
      <c r="VFM180" s="1165"/>
      <c r="VFN180" s="1165"/>
      <c r="VFO180" s="1165"/>
      <c r="VFP180" s="1165"/>
      <c r="VFQ180" s="1165"/>
      <c r="VFR180" s="1165"/>
      <c r="VFS180" s="1165"/>
      <c r="VFT180" s="1165"/>
      <c r="VFU180" s="1165"/>
      <c r="VFV180" s="1165"/>
      <c r="VFW180" s="1165"/>
      <c r="VFX180" s="1165"/>
      <c r="VFY180" s="1165"/>
      <c r="VFZ180" s="1165"/>
      <c r="VGA180" s="1165"/>
      <c r="VGB180" s="1165"/>
      <c r="VGC180" s="1165"/>
      <c r="VGD180" s="1165"/>
      <c r="VGE180" s="1165"/>
      <c r="VGF180" s="1165"/>
      <c r="VGG180" s="1165"/>
      <c r="VGH180" s="1165"/>
      <c r="VGI180" s="1165"/>
      <c r="VGJ180" s="1165"/>
      <c r="VGK180" s="1165"/>
      <c r="VGL180" s="1165"/>
      <c r="VGM180" s="1165"/>
      <c r="VGN180" s="1165"/>
      <c r="VGO180" s="1165"/>
      <c r="VGP180" s="1165"/>
      <c r="VGQ180" s="1165"/>
      <c r="VGR180" s="1165"/>
      <c r="VGS180" s="1165"/>
      <c r="VGT180" s="1165"/>
      <c r="VGU180" s="1165"/>
      <c r="VGV180" s="1165"/>
      <c r="VGW180" s="1165"/>
      <c r="VGX180" s="1165"/>
      <c r="VGY180" s="1165"/>
      <c r="VGZ180" s="1165"/>
      <c r="VHA180" s="1165"/>
      <c r="VHB180" s="1165"/>
      <c r="VHC180" s="1165"/>
      <c r="VHD180" s="1165"/>
      <c r="VHE180" s="1165"/>
      <c r="VHF180" s="1165"/>
      <c r="VHG180" s="1165"/>
      <c r="VHH180" s="1165"/>
      <c r="VHI180" s="1165"/>
      <c r="VHJ180" s="1165"/>
      <c r="VHK180" s="1165"/>
      <c r="VHL180" s="1165"/>
      <c r="VHM180" s="1165"/>
      <c r="VHN180" s="1165"/>
      <c r="VHO180" s="1165"/>
      <c r="VHP180" s="1165"/>
      <c r="VHQ180" s="1165"/>
      <c r="VHR180" s="1165"/>
      <c r="VHS180" s="1165"/>
      <c r="VHT180" s="1165"/>
      <c r="VHU180" s="1165"/>
      <c r="VHV180" s="1165"/>
      <c r="VHW180" s="1165"/>
      <c r="VHX180" s="1165"/>
      <c r="VHY180" s="1165"/>
      <c r="VHZ180" s="1165"/>
      <c r="VIA180" s="1165"/>
      <c r="VIB180" s="1165"/>
      <c r="VIC180" s="1165"/>
      <c r="VID180" s="1165"/>
      <c r="VIE180" s="1165"/>
      <c r="VIF180" s="1165"/>
      <c r="VIG180" s="1165"/>
      <c r="VIH180" s="1165"/>
      <c r="VII180" s="1165"/>
      <c r="VIJ180" s="1165"/>
      <c r="VIK180" s="1165"/>
      <c r="VIL180" s="1165"/>
      <c r="VIM180" s="1165"/>
      <c r="VIN180" s="1165"/>
      <c r="VIO180" s="1165"/>
      <c r="VIP180" s="1165"/>
      <c r="VIQ180" s="1165"/>
      <c r="VIR180" s="1165"/>
      <c r="VIS180" s="1165"/>
      <c r="VIT180" s="1165"/>
      <c r="VIU180" s="1165"/>
      <c r="VIV180" s="1165"/>
      <c r="VIW180" s="1165"/>
      <c r="VIX180" s="1165"/>
      <c r="VIY180" s="1165"/>
      <c r="VIZ180" s="1165"/>
      <c r="VJA180" s="1165"/>
      <c r="VJB180" s="1165"/>
      <c r="VJC180" s="1165"/>
      <c r="VJD180" s="1165"/>
      <c r="VJE180" s="1165"/>
      <c r="VJF180" s="1165"/>
      <c r="VJG180" s="1165"/>
      <c r="VJH180" s="1165"/>
      <c r="VJI180" s="1165"/>
      <c r="VJJ180" s="1165"/>
      <c r="VJK180" s="1165"/>
      <c r="VJL180" s="1165"/>
      <c r="VJM180" s="1165"/>
      <c r="VJN180" s="1165"/>
      <c r="VJO180" s="1165"/>
      <c r="VJP180" s="1165"/>
      <c r="VJQ180" s="1165"/>
      <c r="VJR180" s="1165"/>
      <c r="VJS180" s="1165"/>
      <c r="VJT180" s="1165"/>
      <c r="VJU180" s="1165"/>
      <c r="VJV180" s="1165"/>
      <c r="VJW180" s="1165"/>
      <c r="VJX180" s="1165"/>
      <c r="VJY180" s="1165"/>
      <c r="VJZ180" s="1165"/>
      <c r="VKA180" s="1165"/>
      <c r="VKB180" s="1165"/>
      <c r="VKC180" s="1165"/>
      <c r="VKD180" s="1165"/>
      <c r="VKE180" s="1165"/>
      <c r="VKF180" s="1165"/>
      <c r="VKG180" s="1165"/>
      <c r="VKH180" s="1165"/>
      <c r="VKI180" s="1165"/>
      <c r="VKJ180" s="1165"/>
      <c r="VKK180" s="1165"/>
      <c r="VKL180" s="1165"/>
      <c r="VKM180" s="1165"/>
      <c r="VKN180" s="1165"/>
      <c r="VKO180" s="1165"/>
      <c r="VKP180" s="1165"/>
      <c r="VKQ180" s="1165"/>
      <c r="VKR180" s="1165"/>
      <c r="VKS180" s="1165"/>
      <c r="VKT180" s="1165"/>
      <c r="VKU180" s="1165"/>
      <c r="VKV180" s="1165"/>
      <c r="VKW180" s="1165"/>
      <c r="VKX180" s="1165"/>
      <c r="VKY180" s="1165"/>
      <c r="VKZ180" s="1165"/>
      <c r="VLA180" s="1165"/>
      <c r="VLB180" s="1165"/>
      <c r="VLC180" s="1165"/>
      <c r="VLD180" s="1165"/>
      <c r="VLE180" s="1165"/>
      <c r="VLF180" s="1165"/>
      <c r="VLG180" s="1165"/>
      <c r="VLH180" s="1165"/>
      <c r="VLI180" s="1165"/>
      <c r="VLJ180" s="1165"/>
      <c r="VLK180" s="1165"/>
      <c r="VLL180" s="1165"/>
      <c r="VLM180" s="1165"/>
      <c r="VLN180" s="1165"/>
      <c r="VLO180" s="1165"/>
      <c r="VLP180" s="1165"/>
      <c r="VLQ180" s="1165"/>
      <c r="VLR180" s="1165"/>
      <c r="VLS180" s="1165"/>
      <c r="VLT180" s="1165"/>
      <c r="VLU180" s="1165"/>
      <c r="VLV180" s="1165"/>
      <c r="VLW180" s="1165"/>
      <c r="VLX180" s="1165"/>
      <c r="VLY180" s="1165"/>
      <c r="VLZ180" s="1165"/>
      <c r="VMA180" s="1165"/>
      <c r="VMB180" s="1165"/>
      <c r="VMC180" s="1165"/>
      <c r="VMD180" s="1165"/>
      <c r="VME180" s="1165"/>
      <c r="VMF180" s="1165"/>
      <c r="VMG180" s="1165"/>
      <c r="VMH180" s="1165"/>
      <c r="VMI180" s="1165"/>
      <c r="VMJ180" s="1165"/>
      <c r="VMK180" s="1165"/>
      <c r="VML180" s="1165"/>
      <c r="VMM180" s="1165"/>
      <c r="VMN180" s="1165"/>
      <c r="VMO180" s="1165"/>
      <c r="VMP180" s="1165"/>
      <c r="VMQ180" s="1165"/>
      <c r="VMR180" s="1165"/>
      <c r="VMS180" s="1165"/>
      <c r="VMT180" s="1165"/>
      <c r="VMU180" s="1165"/>
      <c r="VMV180" s="1165"/>
      <c r="VMW180" s="1165"/>
      <c r="VMX180" s="1165"/>
      <c r="VMY180" s="1165"/>
      <c r="VMZ180" s="1165"/>
      <c r="VNA180" s="1165"/>
      <c r="VNB180" s="1165"/>
      <c r="VNC180" s="1165"/>
      <c r="VND180" s="1165"/>
      <c r="VNE180" s="1165"/>
      <c r="VNF180" s="1165"/>
      <c r="VNG180" s="1165"/>
      <c r="VNH180" s="1165"/>
      <c r="VNI180" s="1165"/>
      <c r="VNJ180" s="1165"/>
      <c r="VNK180" s="1165"/>
      <c r="VNL180" s="1165"/>
      <c r="VNM180" s="1165"/>
      <c r="VNN180" s="1165"/>
      <c r="VNO180" s="1165"/>
      <c r="VNP180" s="1165"/>
      <c r="VNQ180" s="1165"/>
      <c r="VNR180" s="1165"/>
      <c r="VNS180" s="1165"/>
      <c r="VNT180" s="1165"/>
      <c r="VNU180" s="1165"/>
      <c r="VNV180" s="1165"/>
      <c r="VNW180" s="1165"/>
      <c r="VNX180" s="1165"/>
      <c r="VNY180" s="1165"/>
      <c r="VNZ180" s="1165"/>
      <c r="VOA180" s="1165"/>
      <c r="VOB180" s="1165"/>
      <c r="VOC180" s="1165"/>
      <c r="VOD180" s="1165"/>
      <c r="VOE180" s="1165"/>
      <c r="VOF180" s="1165"/>
      <c r="VOG180" s="1165"/>
      <c r="VOH180" s="1165"/>
      <c r="VOI180" s="1165"/>
      <c r="VOJ180" s="1165"/>
      <c r="VOK180" s="1165"/>
      <c r="VOL180" s="1165"/>
      <c r="VOM180" s="1165"/>
      <c r="VON180" s="1165"/>
      <c r="VOO180" s="1165"/>
      <c r="VOP180" s="1165"/>
      <c r="VOQ180" s="1165"/>
      <c r="VOR180" s="1165"/>
      <c r="VOS180" s="1165"/>
      <c r="VOT180" s="1165"/>
      <c r="VOU180" s="1165"/>
      <c r="VOV180" s="1165"/>
      <c r="VOW180" s="1165"/>
      <c r="VOX180" s="1165"/>
      <c r="VOY180" s="1165"/>
      <c r="VOZ180" s="1165"/>
      <c r="VPA180" s="1165"/>
      <c r="VPB180" s="1165"/>
      <c r="VPC180" s="1165"/>
      <c r="VPD180" s="1165"/>
      <c r="VPE180" s="1165"/>
      <c r="VPF180" s="1165"/>
      <c r="VPG180" s="1165"/>
      <c r="VPH180" s="1165"/>
      <c r="VPI180" s="1165"/>
      <c r="VPJ180" s="1165"/>
      <c r="VPK180" s="1165"/>
      <c r="VPL180" s="1165"/>
      <c r="VPM180" s="1165"/>
      <c r="VPN180" s="1165"/>
      <c r="VPO180" s="1165"/>
      <c r="VPP180" s="1165"/>
      <c r="VPQ180" s="1165"/>
      <c r="VPR180" s="1165"/>
      <c r="VPS180" s="1165"/>
      <c r="VPT180" s="1165"/>
      <c r="VPU180" s="1165"/>
      <c r="VPV180" s="1165"/>
      <c r="VPW180" s="1165"/>
      <c r="VPX180" s="1165"/>
      <c r="VPY180" s="1165"/>
      <c r="VPZ180" s="1165"/>
      <c r="VQA180" s="1165"/>
      <c r="VQB180" s="1165"/>
      <c r="VQC180" s="1165"/>
      <c r="VQD180" s="1165"/>
      <c r="VQE180" s="1165"/>
      <c r="VQF180" s="1165"/>
      <c r="VQG180" s="1165"/>
      <c r="VQH180" s="1165"/>
      <c r="VQI180" s="1165"/>
      <c r="VQJ180" s="1165"/>
      <c r="VQK180" s="1165"/>
      <c r="VQL180" s="1165"/>
      <c r="VQM180" s="1165"/>
      <c r="VQN180" s="1165"/>
      <c r="VQO180" s="1165"/>
      <c r="VQP180" s="1165"/>
      <c r="VQQ180" s="1165"/>
      <c r="VQR180" s="1165"/>
      <c r="VQS180" s="1165"/>
      <c r="VQT180" s="1165"/>
      <c r="VQU180" s="1165"/>
      <c r="VQV180" s="1165"/>
      <c r="VQW180" s="1165"/>
      <c r="VQX180" s="1165"/>
      <c r="VQY180" s="1165"/>
      <c r="VQZ180" s="1165"/>
      <c r="VRA180" s="1165"/>
      <c r="VRB180" s="1165"/>
      <c r="VRC180" s="1165"/>
      <c r="VRD180" s="1165"/>
      <c r="VRE180" s="1165"/>
      <c r="VRF180" s="1165"/>
      <c r="VRG180" s="1165"/>
      <c r="VRH180" s="1165"/>
      <c r="VRI180" s="1165"/>
      <c r="VRJ180" s="1165"/>
      <c r="VRK180" s="1165"/>
      <c r="VRL180" s="1165"/>
      <c r="VRM180" s="1165"/>
      <c r="VRN180" s="1165"/>
      <c r="VRO180" s="1165"/>
      <c r="VRP180" s="1165"/>
      <c r="VRQ180" s="1165"/>
      <c r="VRR180" s="1165"/>
      <c r="VRS180" s="1165"/>
      <c r="VRT180" s="1165"/>
      <c r="VRU180" s="1165"/>
      <c r="VRV180" s="1165"/>
      <c r="VRW180" s="1165"/>
      <c r="VRX180" s="1165"/>
      <c r="VRY180" s="1165"/>
      <c r="VRZ180" s="1165"/>
      <c r="VSA180" s="1165"/>
      <c r="VSB180" s="1165"/>
      <c r="VSC180" s="1165"/>
      <c r="VSD180" s="1165"/>
      <c r="VSE180" s="1165"/>
      <c r="VSF180" s="1165"/>
      <c r="VSG180" s="1165"/>
      <c r="VSH180" s="1165"/>
      <c r="VSI180" s="1165"/>
      <c r="VSJ180" s="1165"/>
      <c r="VSK180" s="1165"/>
      <c r="VSL180" s="1165"/>
      <c r="VSM180" s="1165"/>
      <c r="VSN180" s="1165"/>
      <c r="VSO180" s="1165"/>
      <c r="VSP180" s="1165"/>
      <c r="VSQ180" s="1165"/>
      <c r="VSR180" s="1165"/>
      <c r="VSS180" s="1165"/>
      <c r="VST180" s="1165"/>
      <c r="VSU180" s="1165"/>
      <c r="VSV180" s="1165"/>
      <c r="VSW180" s="1165"/>
      <c r="VSX180" s="1165"/>
      <c r="VSY180" s="1165"/>
      <c r="VSZ180" s="1165"/>
      <c r="VTA180" s="1165"/>
      <c r="VTB180" s="1165"/>
      <c r="VTC180" s="1165"/>
      <c r="VTD180" s="1165"/>
      <c r="VTE180" s="1165"/>
      <c r="VTF180" s="1165"/>
      <c r="VTG180" s="1165"/>
      <c r="VTH180" s="1165"/>
      <c r="VTI180" s="1165"/>
      <c r="VTJ180" s="1165"/>
      <c r="VTK180" s="1165"/>
      <c r="VTL180" s="1165"/>
      <c r="VTM180" s="1165"/>
      <c r="VTN180" s="1165"/>
      <c r="VTO180" s="1165"/>
      <c r="VTP180" s="1165"/>
      <c r="VTQ180" s="1165"/>
      <c r="VTR180" s="1165"/>
      <c r="VTS180" s="1165"/>
      <c r="VTT180" s="1165"/>
      <c r="VTU180" s="1165"/>
      <c r="VTV180" s="1165"/>
      <c r="VTW180" s="1165"/>
      <c r="VTX180" s="1165"/>
      <c r="VTY180" s="1165"/>
      <c r="VTZ180" s="1165"/>
      <c r="VUA180" s="1165"/>
      <c r="VUB180" s="1165"/>
      <c r="VUC180" s="1165"/>
      <c r="VUD180" s="1165"/>
      <c r="VUE180" s="1165"/>
      <c r="VUF180" s="1165"/>
      <c r="VUG180" s="1165"/>
      <c r="VUH180" s="1165"/>
      <c r="VUI180" s="1165"/>
      <c r="VUJ180" s="1165"/>
      <c r="VUK180" s="1165"/>
      <c r="VUL180" s="1165"/>
      <c r="VUM180" s="1165"/>
      <c r="VUN180" s="1165"/>
      <c r="VUO180" s="1165"/>
      <c r="VUP180" s="1165"/>
      <c r="VUQ180" s="1165"/>
      <c r="VUR180" s="1165"/>
      <c r="VUS180" s="1165"/>
      <c r="VUT180" s="1165"/>
      <c r="VUU180" s="1165"/>
      <c r="VUV180" s="1165"/>
      <c r="VUW180" s="1165"/>
      <c r="VUX180" s="1165"/>
      <c r="VUY180" s="1165"/>
      <c r="VUZ180" s="1165"/>
      <c r="VVA180" s="1165"/>
      <c r="VVB180" s="1165"/>
      <c r="VVC180" s="1165"/>
      <c r="VVD180" s="1165"/>
      <c r="VVE180" s="1165"/>
      <c r="VVF180" s="1165"/>
      <c r="VVG180" s="1165"/>
      <c r="VVH180" s="1165"/>
      <c r="VVI180" s="1165"/>
      <c r="VVJ180" s="1165"/>
      <c r="VVK180" s="1165"/>
      <c r="VVL180" s="1165"/>
      <c r="VVM180" s="1165"/>
      <c r="VVN180" s="1165"/>
      <c r="VVO180" s="1165"/>
      <c r="VVP180" s="1165"/>
      <c r="VVQ180" s="1165"/>
      <c r="VVR180" s="1165"/>
      <c r="VVS180" s="1165"/>
      <c r="VVT180" s="1165"/>
      <c r="VVU180" s="1165"/>
      <c r="VVV180" s="1165"/>
      <c r="VVW180" s="1165"/>
      <c r="VVX180" s="1165"/>
      <c r="VVY180" s="1165"/>
      <c r="VVZ180" s="1165"/>
      <c r="VWA180" s="1165"/>
      <c r="VWB180" s="1165"/>
      <c r="VWC180" s="1165"/>
      <c r="VWD180" s="1165"/>
      <c r="VWE180" s="1165"/>
      <c r="VWF180" s="1165"/>
      <c r="VWG180" s="1165"/>
      <c r="VWH180" s="1165"/>
      <c r="VWI180" s="1165"/>
      <c r="VWJ180" s="1165"/>
      <c r="VWK180" s="1165"/>
      <c r="VWL180" s="1165"/>
      <c r="VWM180" s="1165"/>
      <c r="VWN180" s="1165"/>
      <c r="VWO180" s="1165"/>
      <c r="VWP180" s="1165"/>
      <c r="VWQ180" s="1165"/>
      <c r="VWR180" s="1165"/>
      <c r="VWS180" s="1165"/>
      <c r="VWT180" s="1165"/>
      <c r="VWU180" s="1165"/>
      <c r="VWV180" s="1165"/>
      <c r="VWW180" s="1165"/>
      <c r="VWX180" s="1165"/>
      <c r="VWY180" s="1165"/>
      <c r="VWZ180" s="1165"/>
      <c r="VXA180" s="1165"/>
      <c r="VXB180" s="1165"/>
      <c r="VXC180" s="1165"/>
      <c r="VXD180" s="1165"/>
      <c r="VXE180" s="1165"/>
      <c r="VXF180" s="1165"/>
      <c r="VXG180" s="1165"/>
      <c r="VXH180" s="1165"/>
      <c r="VXI180" s="1165"/>
      <c r="VXJ180" s="1165"/>
      <c r="VXK180" s="1165"/>
      <c r="VXL180" s="1165"/>
      <c r="VXM180" s="1165"/>
      <c r="VXN180" s="1165"/>
      <c r="VXO180" s="1165"/>
      <c r="VXP180" s="1165"/>
      <c r="VXQ180" s="1165"/>
      <c r="VXR180" s="1165"/>
      <c r="VXS180" s="1165"/>
      <c r="VXT180" s="1165"/>
      <c r="VXU180" s="1165"/>
      <c r="VXV180" s="1165"/>
      <c r="VXW180" s="1165"/>
      <c r="VXX180" s="1165"/>
      <c r="VXY180" s="1165"/>
      <c r="VXZ180" s="1165"/>
      <c r="VYA180" s="1165"/>
      <c r="VYB180" s="1165"/>
      <c r="VYC180" s="1165"/>
      <c r="VYD180" s="1165"/>
      <c r="VYE180" s="1165"/>
      <c r="VYF180" s="1165"/>
      <c r="VYG180" s="1165"/>
      <c r="VYH180" s="1165"/>
      <c r="VYI180" s="1165"/>
      <c r="VYJ180" s="1165"/>
      <c r="VYK180" s="1165"/>
      <c r="VYL180" s="1165"/>
      <c r="VYM180" s="1165"/>
      <c r="VYN180" s="1165"/>
      <c r="VYO180" s="1165"/>
      <c r="VYP180" s="1165"/>
      <c r="VYQ180" s="1165"/>
      <c r="VYR180" s="1165"/>
      <c r="VYS180" s="1165"/>
      <c r="VYT180" s="1165"/>
      <c r="VYU180" s="1165"/>
      <c r="VYV180" s="1165"/>
      <c r="VYW180" s="1165"/>
      <c r="VYX180" s="1165"/>
      <c r="VYY180" s="1165"/>
      <c r="VYZ180" s="1165"/>
      <c r="VZA180" s="1165"/>
      <c r="VZB180" s="1165"/>
      <c r="VZC180" s="1165"/>
      <c r="VZD180" s="1165"/>
      <c r="VZE180" s="1165"/>
      <c r="VZF180" s="1165"/>
      <c r="VZG180" s="1165"/>
      <c r="VZH180" s="1165"/>
      <c r="VZI180" s="1165"/>
      <c r="VZJ180" s="1165"/>
      <c r="VZK180" s="1165"/>
      <c r="VZL180" s="1165"/>
      <c r="VZM180" s="1165"/>
      <c r="VZN180" s="1165"/>
      <c r="VZO180" s="1165"/>
      <c r="VZP180" s="1165"/>
      <c r="VZQ180" s="1165"/>
      <c r="VZR180" s="1165"/>
      <c r="VZS180" s="1165"/>
      <c r="VZT180" s="1165"/>
      <c r="VZU180" s="1165"/>
      <c r="VZV180" s="1165"/>
      <c r="VZW180" s="1165"/>
      <c r="VZX180" s="1165"/>
      <c r="VZY180" s="1165"/>
      <c r="VZZ180" s="1165"/>
      <c r="WAA180" s="1165"/>
      <c r="WAB180" s="1165"/>
      <c r="WAC180" s="1165"/>
      <c r="WAD180" s="1165"/>
      <c r="WAE180" s="1165"/>
      <c r="WAF180" s="1165"/>
      <c r="WAG180" s="1165"/>
      <c r="WAH180" s="1165"/>
      <c r="WAI180" s="1165"/>
      <c r="WAJ180" s="1165"/>
      <c r="WAK180" s="1165"/>
      <c r="WAL180" s="1165"/>
      <c r="WAM180" s="1165"/>
      <c r="WAN180" s="1165"/>
      <c r="WAO180" s="1165"/>
      <c r="WAP180" s="1165"/>
      <c r="WAQ180" s="1165"/>
      <c r="WAR180" s="1165"/>
      <c r="WAS180" s="1165"/>
      <c r="WAT180" s="1165"/>
      <c r="WAU180" s="1165"/>
      <c r="WAV180" s="1165"/>
      <c r="WAW180" s="1165"/>
      <c r="WAX180" s="1165"/>
      <c r="WAY180" s="1165"/>
      <c r="WAZ180" s="1165"/>
      <c r="WBA180" s="1165"/>
      <c r="WBB180" s="1165"/>
      <c r="WBC180" s="1165"/>
      <c r="WBD180" s="1165"/>
      <c r="WBE180" s="1165"/>
      <c r="WBF180" s="1165"/>
      <c r="WBG180" s="1165"/>
      <c r="WBH180" s="1165"/>
      <c r="WBI180" s="1165"/>
      <c r="WBJ180" s="1165"/>
      <c r="WBK180" s="1165"/>
      <c r="WBL180" s="1165"/>
      <c r="WBM180" s="1165"/>
      <c r="WBN180" s="1165"/>
      <c r="WBO180" s="1165"/>
      <c r="WBP180" s="1165"/>
      <c r="WBQ180" s="1165"/>
      <c r="WBR180" s="1165"/>
      <c r="WBS180" s="1165"/>
      <c r="WBT180" s="1165"/>
      <c r="WBU180" s="1165"/>
      <c r="WBV180" s="1165"/>
      <c r="WBW180" s="1165"/>
      <c r="WBX180" s="1165"/>
      <c r="WBY180" s="1165"/>
      <c r="WBZ180" s="1165"/>
      <c r="WCA180" s="1165"/>
      <c r="WCB180" s="1165"/>
      <c r="WCC180" s="1165"/>
      <c r="WCD180" s="1165"/>
      <c r="WCE180" s="1165"/>
      <c r="WCF180" s="1165"/>
      <c r="WCG180" s="1165"/>
      <c r="WCH180" s="1165"/>
      <c r="WCI180" s="1165"/>
      <c r="WCJ180" s="1165"/>
      <c r="WCK180" s="1165"/>
      <c r="WCL180" s="1165"/>
      <c r="WCM180" s="1165"/>
      <c r="WCN180" s="1165"/>
      <c r="WCO180" s="1165"/>
      <c r="WCP180" s="1165"/>
      <c r="WCQ180" s="1165"/>
      <c r="WCR180" s="1165"/>
      <c r="WCS180" s="1165"/>
      <c r="WCT180" s="1165"/>
      <c r="WCU180" s="1165"/>
      <c r="WCV180" s="1165"/>
      <c r="WCW180" s="1165"/>
      <c r="WCX180" s="1165"/>
      <c r="WCY180" s="1165"/>
      <c r="WCZ180" s="1165"/>
      <c r="WDA180" s="1165"/>
      <c r="WDB180" s="1165"/>
      <c r="WDC180" s="1165"/>
      <c r="WDD180" s="1165"/>
      <c r="WDE180" s="1165"/>
      <c r="WDF180" s="1165"/>
      <c r="WDG180" s="1165"/>
      <c r="WDH180" s="1165"/>
      <c r="WDI180" s="1165"/>
      <c r="WDJ180" s="1165"/>
      <c r="WDK180" s="1165"/>
      <c r="WDL180" s="1165"/>
      <c r="WDM180" s="1165"/>
      <c r="WDN180" s="1165"/>
      <c r="WDO180" s="1165"/>
      <c r="WDP180" s="1165"/>
      <c r="WDQ180" s="1165"/>
      <c r="WDR180" s="1165"/>
      <c r="WDS180" s="1165"/>
      <c r="WDT180" s="1165"/>
      <c r="WDU180" s="1165"/>
      <c r="WDV180" s="1165"/>
      <c r="WDW180" s="1165"/>
      <c r="WDX180" s="1165"/>
      <c r="WDY180" s="1165"/>
      <c r="WDZ180" s="1165"/>
      <c r="WEA180" s="1165"/>
      <c r="WEB180" s="1165"/>
      <c r="WEC180" s="1165"/>
      <c r="WED180" s="1165"/>
      <c r="WEE180" s="1165"/>
      <c r="WEF180" s="1165"/>
      <c r="WEG180" s="1165"/>
      <c r="WEH180" s="1165"/>
      <c r="WEI180" s="1165"/>
      <c r="WEJ180" s="1165"/>
      <c r="WEK180" s="1165"/>
      <c r="WEL180" s="1165"/>
      <c r="WEM180" s="1165"/>
      <c r="WEN180" s="1165"/>
      <c r="WEO180" s="1165"/>
      <c r="WEP180" s="1165"/>
      <c r="WEQ180" s="1165"/>
      <c r="WER180" s="1165"/>
      <c r="WES180" s="1165"/>
      <c r="WET180" s="1165"/>
      <c r="WEU180" s="1165"/>
      <c r="WEV180" s="1165"/>
      <c r="WEW180" s="1165"/>
      <c r="WEX180" s="1165"/>
      <c r="WEY180" s="1165"/>
      <c r="WEZ180" s="1165"/>
      <c r="WFA180" s="1165"/>
      <c r="WFB180" s="1165"/>
      <c r="WFC180" s="1165"/>
      <c r="WFD180" s="1165"/>
      <c r="WFE180" s="1165"/>
      <c r="WFF180" s="1165"/>
      <c r="WFG180" s="1165"/>
      <c r="WFH180" s="1165"/>
      <c r="WFI180" s="1165"/>
      <c r="WFJ180" s="1165"/>
      <c r="WFK180" s="1165"/>
      <c r="WFL180" s="1165"/>
      <c r="WFM180" s="1165"/>
      <c r="WFN180" s="1165"/>
      <c r="WFO180" s="1165"/>
      <c r="WFP180" s="1165"/>
      <c r="WFQ180" s="1165"/>
      <c r="WFR180" s="1165"/>
      <c r="WFS180" s="1165"/>
      <c r="WFT180" s="1165"/>
      <c r="WFU180" s="1165"/>
      <c r="WFV180" s="1165"/>
      <c r="WFW180" s="1165"/>
      <c r="WFX180" s="1165"/>
      <c r="WFY180" s="1165"/>
      <c r="WFZ180" s="1165"/>
      <c r="WGA180" s="1165"/>
      <c r="WGB180" s="1165"/>
      <c r="WGC180" s="1165"/>
      <c r="WGD180" s="1165"/>
      <c r="WGE180" s="1165"/>
      <c r="WGF180" s="1165"/>
      <c r="WGG180" s="1165"/>
      <c r="WGH180" s="1165"/>
      <c r="WGI180" s="1165"/>
      <c r="WGJ180" s="1165"/>
      <c r="WGK180" s="1165"/>
      <c r="WGL180" s="1165"/>
      <c r="WGM180" s="1165"/>
      <c r="WGN180" s="1165"/>
      <c r="WGO180" s="1165"/>
      <c r="WGP180" s="1165"/>
      <c r="WGQ180" s="1165"/>
      <c r="WGR180" s="1165"/>
      <c r="WGS180" s="1165"/>
      <c r="WGT180" s="1165"/>
      <c r="WGU180" s="1165"/>
      <c r="WGV180" s="1165"/>
      <c r="WGW180" s="1165"/>
      <c r="WGX180" s="1165"/>
      <c r="WGY180" s="1165"/>
      <c r="WGZ180" s="1165"/>
      <c r="WHA180" s="1165"/>
      <c r="WHB180" s="1165"/>
      <c r="WHC180" s="1165"/>
      <c r="WHD180" s="1165"/>
      <c r="WHE180" s="1165"/>
      <c r="WHF180" s="1165"/>
      <c r="WHG180" s="1165"/>
      <c r="WHH180" s="1165"/>
      <c r="WHI180" s="1165"/>
      <c r="WHJ180" s="1165"/>
      <c r="WHK180" s="1165"/>
      <c r="WHL180" s="1165"/>
      <c r="WHM180" s="1165"/>
      <c r="WHN180" s="1165"/>
      <c r="WHO180" s="1165"/>
      <c r="WHP180" s="1165"/>
      <c r="WHQ180" s="1165"/>
      <c r="WHR180" s="1165"/>
      <c r="WHS180" s="1165"/>
      <c r="WHT180" s="1165"/>
      <c r="WHU180" s="1165"/>
      <c r="WHV180" s="1165"/>
      <c r="WHW180" s="1165"/>
      <c r="WHX180" s="1165"/>
      <c r="WHY180" s="1165"/>
      <c r="WHZ180" s="1165"/>
      <c r="WIA180" s="1165"/>
      <c r="WIB180" s="1165"/>
      <c r="WIC180" s="1165"/>
      <c r="WID180" s="1165"/>
      <c r="WIE180" s="1165"/>
      <c r="WIF180" s="1165"/>
      <c r="WIG180" s="1165"/>
      <c r="WIH180" s="1165"/>
      <c r="WII180" s="1165"/>
      <c r="WIJ180" s="1165"/>
      <c r="WIK180" s="1165"/>
      <c r="WIL180" s="1165"/>
      <c r="WIM180" s="1165"/>
      <c r="WIN180" s="1165"/>
      <c r="WIO180" s="1165"/>
      <c r="WIP180" s="1165"/>
      <c r="WIQ180" s="1165"/>
      <c r="WIR180" s="1165"/>
      <c r="WIS180" s="1165"/>
      <c r="WIT180" s="1165"/>
      <c r="WIU180" s="1165"/>
      <c r="WIV180" s="1165"/>
      <c r="WIW180" s="1165"/>
      <c r="WIX180" s="1165"/>
      <c r="WIY180" s="1165"/>
      <c r="WIZ180" s="1165"/>
      <c r="WJA180" s="1165"/>
      <c r="WJB180" s="1165"/>
      <c r="WJC180" s="1165"/>
      <c r="WJD180" s="1165"/>
      <c r="WJE180" s="1165"/>
      <c r="WJF180" s="1165"/>
      <c r="WJG180" s="1165"/>
      <c r="WJH180" s="1165"/>
      <c r="WJI180" s="1165"/>
      <c r="WJJ180" s="1165"/>
      <c r="WJK180" s="1165"/>
      <c r="WJL180" s="1165"/>
      <c r="WJM180" s="1165"/>
      <c r="WJN180" s="1165"/>
      <c r="WJO180" s="1165"/>
      <c r="WJP180" s="1165"/>
      <c r="WJQ180" s="1165"/>
      <c r="WJR180" s="1165"/>
      <c r="WJS180" s="1165"/>
      <c r="WJT180" s="1165"/>
      <c r="WJU180" s="1165"/>
      <c r="WJV180" s="1165"/>
      <c r="WJW180" s="1165"/>
      <c r="WJX180" s="1165"/>
      <c r="WJY180" s="1165"/>
      <c r="WJZ180" s="1165"/>
      <c r="WKA180" s="1165"/>
      <c r="WKB180" s="1165"/>
      <c r="WKC180" s="1165"/>
      <c r="WKD180" s="1165"/>
      <c r="WKE180" s="1165"/>
      <c r="WKF180" s="1165"/>
      <c r="WKG180" s="1165"/>
      <c r="WKH180" s="1165"/>
      <c r="WKI180" s="1165"/>
      <c r="WKJ180" s="1165"/>
      <c r="WKK180" s="1165"/>
      <c r="WKL180" s="1165"/>
      <c r="WKM180" s="1165"/>
      <c r="WKN180" s="1165"/>
      <c r="WKO180" s="1165"/>
      <c r="WKP180" s="1165"/>
      <c r="WKQ180" s="1165"/>
      <c r="WKR180" s="1165"/>
      <c r="WKS180" s="1165"/>
      <c r="WKT180" s="1165"/>
      <c r="WKU180" s="1165"/>
      <c r="WKV180" s="1165"/>
      <c r="WKW180" s="1165"/>
      <c r="WKX180" s="1165"/>
      <c r="WKY180" s="1165"/>
      <c r="WKZ180" s="1165"/>
      <c r="WLA180" s="1165"/>
      <c r="WLB180" s="1165"/>
      <c r="WLC180" s="1165"/>
      <c r="WLD180" s="1165"/>
      <c r="WLE180" s="1165"/>
      <c r="WLF180" s="1165"/>
      <c r="WLG180" s="1165"/>
      <c r="WLH180" s="1165"/>
      <c r="WLI180" s="1165"/>
      <c r="WLJ180" s="1165"/>
      <c r="WLK180" s="1165"/>
      <c r="WLL180" s="1165"/>
      <c r="WLM180" s="1165"/>
      <c r="WLN180" s="1165"/>
      <c r="WLO180" s="1165"/>
      <c r="WLP180" s="1165"/>
      <c r="WLQ180" s="1165"/>
      <c r="WLR180" s="1165"/>
      <c r="WLS180" s="1165"/>
      <c r="WLT180" s="1165"/>
      <c r="WLU180" s="1165"/>
      <c r="WLV180" s="1165"/>
      <c r="WLW180" s="1165"/>
      <c r="WLX180" s="1165"/>
      <c r="WLY180" s="1165"/>
      <c r="WLZ180" s="1165"/>
      <c r="WMA180" s="1165"/>
      <c r="WMB180" s="1165"/>
      <c r="WMC180" s="1165"/>
      <c r="WMD180" s="1165"/>
      <c r="WME180" s="1165"/>
      <c r="WMF180" s="1165"/>
      <c r="WMG180" s="1165"/>
      <c r="WMH180" s="1165"/>
      <c r="WMI180" s="1165"/>
      <c r="WMJ180" s="1165"/>
      <c r="WMK180" s="1165"/>
      <c r="WML180" s="1165"/>
      <c r="WMM180" s="1165"/>
      <c r="WMN180" s="1165"/>
      <c r="WMO180" s="1165"/>
      <c r="WMP180" s="1165"/>
      <c r="WMQ180" s="1165"/>
      <c r="WMR180" s="1165"/>
      <c r="WMS180" s="1165"/>
      <c r="WMT180" s="1165"/>
      <c r="WMU180" s="1165"/>
      <c r="WMV180" s="1165"/>
      <c r="WMW180" s="1165"/>
      <c r="WMX180" s="1165"/>
      <c r="WMY180" s="1165"/>
      <c r="WMZ180" s="1165"/>
      <c r="WNA180" s="1165"/>
      <c r="WNB180" s="1165"/>
      <c r="WNC180" s="1165"/>
      <c r="WND180" s="1165"/>
      <c r="WNE180" s="1165"/>
      <c r="WNF180" s="1165"/>
      <c r="WNG180" s="1165"/>
      <c r="WNH180" s="1165"/>
      <c r="WNI180" s="1165"/>
      <c r="WNJ180" s="1165"/>
      <c r="WNK180" s="1165"/>
      <c r="WNL180" s="1165"/>
      <c r="WNM180" s="1165"/>
      <c r="WNN180" s="1165"/>
      <c r="WNO180" s="1165"/>
      <c r="WNP180" s="1165"/>
      <c r="WNQ180" s="1165"/>
      <c r="WNR180" s="1165"/>
      <c r="WNS180" s="1165"/>
      <c r="WNT180" s="1165"/>
      <c r="WNU180" s="1165"/>
      <c r="WNV180" s="1165"/>
      <c r="WNW180" s="1165"/>
      <c r="WNX180" s="1165"/>
      <c r="WNY180" s="1165"/>
      <c r="WNZ180" s="1165"/>
      <c r="WOA180" s="1165"/>
      <c r="WOB180" s="1165"/>
      <c r="WOC180" s="1165"/>
      <c r="WOD180" s="1165"/>
      <c r="WOE180" s="1165"/>
      <c r="WOF180" s="1165"/>
      <c r="WOG180" s="1165"/>
      <c r="WOH180" s="1165"/>
      <c r="WOI180" s="1165"/>
      <c r="WOJ180" s="1165"/>
      <c r="WOK180" s="1165"/>
      <c r="WOL180" s="1165"/>
      <c r="WOM180" s="1165"/>
      <c r="WON180" s="1165"/>
      <c r="WOO180" s="1165"/>
      <c r="WOP180" s="1165"/>
      <c r="WOQ180" s="1165"/>
      <c r="WOR180" s="1165"/>
      <c r="WOS180" s="1165"/>
      <c r="WOT180" s="1165"/>
      <c r="WOU180" s="1165"/>
      <c r="WOV180" s="1165"/>
      <c r="WOW180" s="1165"/>
      <c r="WOX180" s="1165"/>
      <c r="WOY180" s="1165"/>
      <c r="WOZ180" s="1165"/>
      <c r="WPA180" s="1165"/>
      <c r="WPB180" s="1165"/>
      <c r="WPC180" s="1165"/>
      <c r="WPD180" s="1165"/>
      <c r="WPE180" s="1165"/>
      <c r="WPF180" s="1165"/>
      <c r="WPG180" s="1165"/>
      <c r="WPH180" s="1165"/>
      <c r="WPI180" s="1165"/>
      <c r="WPJ180" s="1165"/>
      <c r="WPK180" s="1165"/>
      <c r="WPL180" s="1165"/>
      <c r="WPM180" s="1165"/>
      <c r="WPN180" s="1165"/>
      <c r="WPO180" s="1165"/>
      <c r="WPP180" s="1165"/>
      <c r="WPQ180" s="1165"/>
      <c r="WPR180" s="1165"/>
      <c r="WPS180" s="1165"/>
      <c r="WPT180" s="1165"/>
      <c r="WPU180" s="1165"/>
      <c r="WPV180" s="1165"/>
      <c r="WPW180" s="1165"/>
      <c r="WPX180" s="1165"/>
      <c r="WPY180" s="1165"/>
      <c r="WPZ180" s="1165"/>
      <c r="WQA180" s="1165"/>
      <c r="WQB180" s="1165"/>
      <c r="WQC180" s="1165"/>
      <c r="WQD180" s="1165"/>
      <c r="WQE180" s="1165"/>
      <c r="WQF180" s="1165"/>
      <c r="WQG180" s="1165"/>
      <c r="WQH180" s="1165"/>
      <c r="WQI180" s="1165"/>
      <c r="WQJ180" s="1165"/>
      <c r="WQK180" s="1165"/>
      <c r="WQL180" s="1165"/>
      <c r="WQM180" s="1165"/>
      <c r="WQN180" s="1165"/>
      <c r="WQO180" s="1165"/>
      <c r="WQP180" s="1165"/>
      <c r="WQQ180" s="1165"/>
      <c r="WQR180" s="1165"/>
      <c r="WQS180" s="1165"/>
      <c r="WQT180" s="1165"/>
      <c r="WQU180" s="1165"/>
      <c r="WQV180" s="1165"/>
      <c r="WQW180" s="1165"/>
      <c r="WQX180" s="1165"/>
      <c r="WQY180" s="1165"/>
      <c r="WQZ180" s="1165"/>
      <c r="WRA180" s="1165"/>
      <c r="WRB180" s="1165"/>
      <c r="WRC180" s="1165"/>
      <c r="WRD180" s="1165"/>
      <c r="WRE180" s="1165"/>
      <c r="WRF180" s="1165"/>
      <c r="WRG180" s="1165"/>
      <c r="WRH180" s="1165"/>
      <c r="WRI180" s="1165"/>
      <c r="WRJ180" s="1165"/>
      <c r="WRK180" s="1165"/>
      <c r="WRL180" s="1165"/>
      <c r="WRM180" s="1165"/>
      <c r="WRN180" s="1165"/>
      <c r="WRO180" s="1165"/>
      <c r="WRP180" s="1165"/>
      <c r="WRQ180" s="1165"/>
      <c r="WRR180" s="1165"/>
      <c r="WRS180" s="1165"/>
      <c r="WRT180" s="1165"/>
      <c r="WRU180" s="1165"/>
      <c r="WRV180" s="1165"/>
      <c r="WRW180" s="1165"/>
      <c r="WRX180" s="1165"/>
      <c r="WRY180" s="1165"/>
      <c r="WRZ180" s="1165"/>
      <c r="WSA180" s="1165"/>
      <c r="WSB180" s="1165"/>
      <c r="WSC180" s="1165"/>
      <c r="WSD180" s="1165"/>
      <c r="WSE180" s="1165"/>
      <c r="WSF180" s="1165"/>
      <c r="WSG180" s="1165"/>
      <c r="WSH180" s="1165"/>
      <c r="WSI180" s="1165"/>
      <c r="WSJ180" s="1165"/>
      <c r="WSK180" s="1165"/>
      <c r="WSL180" s="1165"/>
      <c r="WSM180" s="1165"/>
      <c r="WSN180" s="1165"/>
      <c r="WSO180" s="1165"/>
      <c r="WSP180" s="1165"/>
      <c r="WSQ180" s="1165"/>
      <c r="WSR180" s="1165"/>
      <c r="WSS180" s="1165"/>
      <c r="WST180" s="1165"/>
      <c r="WSU180" s="1165"/>
      <c r="WSV180" s="1165"/>
      <c r="WSW180" s="1165"/>
      <c r="WSX180" s="1165"/>
      <c r="WSY180" s="1165"/>
      <c r="WSZ180" s="1165"/>
      <c r="WTA180" s="1165"/>
      <c r="WTB180" s="1165"/>
      <c r="WTC180" s="1165"/>
      <c r="WTD180" s="1165"/>
      <c r="WTE180" s="1165"/>
      <c r="WTF180" s="1165"/>
      <c r="WTG180" s="1165"/>
      <c r="WTH180" s="1165"/>
      <c r="WTI180" s="1165"/>
      <c r="WTJ180" s="1165"/>
      <c r="WTK180" s="1165"/>
      <c r="WTL180" s="1165"/>
      <c r="WTM180" s="1165"/>
      <c r="WTN180" s="1165"/>
      <c r="WTO180" s="1165"/>
      <c r="WTP180" s="1165"/>
      <c r="WTQ180" s="1165"/>
      <c r="WTR180" s="1165"/>
      <c r="WTS180" s="1165"/>
      <c r="WTT180" s="1165"/>
      <c r="WTU180" s="1165"/>
      <c r="WTV180" s="1165"/>
      <c r="WTW180" s="1165"/>
      <c r="WTX180" s="1165"/>
      <c r="WTY180" s="1165"/>
      <c r="WTZ180" s="1165"/>
      <c r="WUA180" s="1165"/>
      <c r="WUB180" s="1165"/>
      <c r="WUC180" s="1165"/>
      <c r="WUD180" s="1165"/>
      <c r="WUE180" s="1165"/>
      <c r="WUF180" s="1165"/>
      <c r="WUG180" s="1165"/>
      <c r="WUH180" s="1165"/>
      <c r="WUI180" s="1165"/>
      <c r="WUJ180" s="1165"/>
      <c r="WUK180" s="1165"/>
      <c r="WUL180" s="1165"/>
      <c r="WUM180" s="1165"/>
      <c r="WUN180" s="1165"/>
      <c r="WUO180" s="1165"/>
      <c r="WUP180" s="1165"/>
      <c r="WUQ180" s="1165"/>
      <c r="WUR180" s="1165"/>
      <c r="WUS180" s="1165"/>
      <c r="WUT180" s="1165"/>
      <c r="WUU180" s="1165"/>
      <c r="WUV180" s="1165"/>
      <c r="WUW180" s="1165"/>
      <c r="WUX180" s="1165"/>
      <c r="WUY180" s="1165"/>
      <c r="WUZ180" s="1165"/>
      <c r="WVA180" s="1165"/>
      <c r="WVB180" s="1165"/>
      <c r="WVC180" s="1165"/>
      <c r="WVD180" s="1165"/>
      <c r="WVE180" s="1165"/>
      <c r="WVF180" s="1165"/>
      <c r="WVG180" s="1165"/>
      <c r="WVH180" s="1165"/>
      <c r="WVI180" s="1165"/>
      <c r="WVJ180" s="1165"/>
      <c r="WVK180" s="1165"/>
      <c r="WVL180" s="1165"/>
      <c r="WVM180" s="1165"/>
      <c r="WVN180" s="1165"/>
      <c r="WVO180" s="1165"/>
      <c r="WVP180" s="1165"/>
      <c r="WVQ180" s="1165"/>
      <c r="WVR180" s="1165"/>
      <c r="WVS180" s="1165"/>
      <c r="WVT180" s="1165"/>
      <c r="WVU180" s="1165"/>
      <c r="WVV180" s="1165"/>
      <c r="WVW180" s="1165"/>
      <c r="WVX180" s="1165"/>
      <c r="WVY180" s="1165"/>
      <c r="WVZ180" s="1165"/>
      <c r="WWA180" s="1165"/>
      <c r="WWB180" s="1165"/>
      <c r="WWC180" s="1165"/>
      <c r="WWD180" s="1165"/>
      <c r="WWE180" s="1165"/>
      <c r="WWF180" s="1165"/>
      <c r="WWG180" s="1165"/>
      <c r="WWH180" s="1165"/>
      <c r="WWI180" s="1165"/>
      <c r="WWJ180" s="1165"/>
      <c r="WWK180" s="1165"/>
      <c r="WWL180" s="1165"/>
      <c r="WWM180" s="1165"/>
      <c r="WWN180" s="1165"/>
      <c r="WWO180" s="1165"/>
      <c r="WWP180" s="1165"/>
      <c r="WWQ180" s="1165"/>
      <c r="WWR180" s="1165"/>
      <c r="WWS180" s="1165"/>
      <c r="WWT180" s="1165"/>
      <c r="WWU180" s="1165"/>
      <c r="WWV180" s="1165"/>
      <c r="WWW180" s="1165"/>
      <c r="WWX180" s="1165"/>
      <c r="WWY180" s="1165"/>
      <c r="WWZ180" s="1165"/>
      <c r="WXA180" s="1165"/>
      <c r="WXB180" s="1165"/>
      <c r="WXC180" s="1165"/>
      <c r="WXD180" s="1165"/>
      <c r="WXE180" s="1165"/>
      <c r="WXF180" s="1165"/>
      <c r="WXG180" s="1165"/>
      <c r="WXH180" s="1165"/>
      <c r="WXI180" s="1165"/>
      <c r="WXJ180" s="1165"/>
      <c r="WXK180" s="1165"/>
      <c r="WXL180" s="1165"/>
      <c r="WXM180" s="1165"/>
      <c r="WXN180" s="1165"/>
      <c r="WXO180" s="1165"/>
      <c r="WXP180" s="1165"/>
      <c r="WXQ180" s="1165"/>
      <c r="WXR180" s="1165"/>
      <c r="WXS180" s="1165"/>
      <c r="WXT180" s="1165"/>
      <c r="WXU180" s="1165"/>
      <c r="WXV180" s="1165"/>
      <c r="WXW180" s="1165"/>
      <c r="WXX180" s="1165"/>
      <c r="WXY180" s="1165"/>
      <c r="WXZ180" s="1165"/>
      <c r="WYA180" s="1165"/>
      <c r="WYB180" s="1165"/>
      <c r="WYC180" s="1165"/>
      <c r="WYD180" s="1165"/>
      <c r="WYE180" s="1165"/>
      <c r="WYF180" s="1165"/>
      <c r="WYG180" s="1165"/>
      <c r="WYH180" s="1165"/>
      <c r="WYI180" s="1165"/>
      <c r="WYJ180" s="1165"/>
      <c r="WYK180" s="1165"/>
      <c r="WYL180" s="1165"/>
      <c r="WYM180" s="1165"/>
      <c r="WYN180" s="1165"/>
      <c r="WYO180" s="1165"/>
      <c r="WYP180" s="1165"/>
      <c r="WYQ180" s="1165"/>
      <c r="WYR180" s="1165"/>
      <c r="WYS180" s="1165"/>
      <c r="WYT180" s="1165"/>
      <c r="WYU180" s="1165"/>
      <c r="WYV180" s="1165"/>
      <c r="WYW180" s="1165"/>
      <c r="WYX180" s="1165"/>
      <c r="WYY180" s="1165"/>
      <c r="WYZ180" s="1165"/>
      <c r="WZA180" s="1165"/>
      <c r="WZB180" s="1165"/>
      <c r="WZC180" s="1165"/>
      <c r="WZD180" s="1165"/>
      <c r="WZE180" s="1165"/>
      <c r="WZF180" s="1165"/>
      <c r="WZG180" s="1165"/>
      <c r="WZH180" s="1165"/>
      <c r="WZI180" s="1165"/>
      <c r="WZJ180" s="1165"/>
      <c r="WZK180" s="1165"/>
      <c r="WZL180" s="1165"/>
      <c r="WZM180" s="1165"/>
      <c r="WZN180" s="1165"/>
      <c r="WZO180" s="1165"/>
      <c r="WZP180" s="1165"/>
      <c r="WZQ180" s="1165"/>
      <c r="WZR180" s="1165"/>
      <c r="WZS180" s="1165"/>
      <c r="WZT180" s="1165"/>
      <c r="WZU180" s="1165"/>
      <c r="WZV180" s="1165"/>
      <c r="WZW180" s="1165"/>
      <c r="WZX180" s="1165"/>
      <c r="WZY180" s="1165"/>
      <c r="WZZ180" s="1165"/>
      <c r="XAA180" s="1165"/>
      <c r="XAB180" s="1165"/>
      <c r="XAC180" s="1165"/>
      <c r="XAD180" s="1165"/>
      <c r="XAE180" s="1165"/>
      <c r="XAF180" s="1165"/>
      <c r="XAG180" s="1165"/>
      <c r="XAH180" s="1165"/>
      <c r="XAI180" s="1165"/>
      <c r="XAJ180" s="1165"/>
      <c r="XAK180" s="1165"/>
      <c r="XAL180" s="1165"/>
      <c r="XAM180" s="1165"/>
      <c r="XAN180" s="1165"/>
      <c r="XAO180" s="1165"/>
      <c r="XAP180" s="1165"/>
      <c r="XAQ180" s="1165"/>
      <c r="XAR180" s="1165"/>
      <c r="XAS180" s="1165"/>
      <c r="XAT180" s="1165"/>
      <c r="XAU180" s="1165"/>
      <c r="XAV180" s="1165"/>
      <c r="XAW180" s="1165"/>
      <c r="XAX180" s="1165"/>
      <c r="XAY180" s="1165"/>
      <c r="XAZ180" s="1165"/>
      <c r="XBA180" s="1165"/>
      <c r="XBB180" s="1165"/>
      <c r="XBC180" s="1165"/>
      <c r="XBD180" s="1165"/>
      <c r="XBE180" s="1165"/>
      <c r="XBF180" s="1165"/>
      <c r="XBG180" s="1165"/>
      <c r="XBH180" s="1165"/>
      <c r="XBI180" s="1165"/>
      <c r="XBJ180" s="1165"/>
      <c r="XBK180" s="1165"/>
      <c r="XBL180" s="1165"/>
      <c r="XBM180" s="1165"/>
      <c r="XBN180" s="1165"/>
      <c r="XBO180" s="1165"/>
      <c r="XBP180" s="1165"/>
      <c r="XBQ180" s="1165"/>
      <c r="XBR180" s="1165"/>
      <c r="XBS180" s="1165"/>
      <c r="XBT180" s="1165"/>
      <c r="XBU180" s="1165"/>
      <c r="XBV180" s="1165"/>
      <c r="XBW180" s="1165"/>
      <c r="XBX180" s="1165"/>
      <c r="XBY180" s="1165"/>
      <c r="XBZ180" s="1165"/>
      <c r="XCA180" s="1165"/>
      <c r="XCB180" s="1165"/>
      <c r="XCC180" s="1165"/>
      <c r="XCD180" s="1165"/>
      <c r="XCE180" s="1165"/>
      <c r="XCF180" s="1165"/>
      <c r="XCG180" s="1165"/>
      <c r="XCH180" s="1165"/>
      <c r="XCI180" s="1165"/>
      <c r="XCJ180" s="1165"/>
      <c r="XCK180" s="1165"/>
      <c r="XCL180" s="1165"/>
      <c r="XCM180" s="1165"/>
      <c r="XCN180" s="1165"/>
      <c r="XCO180" s="1165"/>
      <c r="XCP180" s="1165"/>
      <c r="XCQ180" s="1165"/>
      <c r="XCR180" s="1165"/>
      <c r="XCS180" s="1165"/>
      <c r="XCT180" s="1165"/>
      <c r="XCU180" s="1165"/>
      <c r="XCV180" s="1165"/>
      <c r="XCW180" s="1165"/>
      <c r="XCX180" s="1165"/>
      <c r="XCY180" s="1165"/>
      <c r="XCZ180" s="1165"/>
      <c r="XDA180" s="1165"/>
      <c r="XDB180" s="1165"/>
      <c r="XDC180" s="1165"/>
      <c r="XDD180" s="1165"/>
      <c r="XDE180" s="1165"/>
      <c r="XDF180" s="1165"/>
      <c r="XDG180" s="1165"/>
      <c r="XDH180" s="1165"/>
      <c r="XDI180" s="1165"/>
      <c r="XDJ180" s="1165"/>
      <c r="XDK180" s="1165"/>
      <c r="XDL180" s="1165"/>
      <c r="XDM180" s="1165"/>
      <c r="XDN180" s="1165"/>
      <c r="XDO180" s="1165"/>
      <c r="XDP180" s="1165"/>
      <c r="XDQ180" s="1165"/>
      <c r="XDR180" s="1165"/>
      <c r="XDS180" s="1165"/>
      <c r="XDT180" s="1165"/>
      <c r="XDU180" s="1165"/>
      <c r="XDV180" s="1165"/>
      <c r="XDW180" s="1165"/>
      <c r="XDX180" s="1165"/>
      <c r="XDY180" s="1165"/>
      <c r="XDZ180" s="1165"/>
      <c r="XEA180" s="1165"/>
      <c r="XEB180" s="1165"/>
      <c r="XEC180" s="1165"/>
      <c r="XED180" s="1165"/>
      <c r="XEE180" s="1165"/>
      <c r="XEF180" s="1165"/>
      <c r="XEG180" s="1165"/>
      <c r="XEH180" s="1165"/>
      <c r="XEI180" s="1165"/>
      <c r="XEJ180" s="1165"/>
      <c r="XEK180" s="1165"/>
    </row>
    <row r="181" spans="1:16365" s="1317" customFormat="1" ht="38.25" customHeight="1" thickBot="1" x14ac:dyDescent="0.4">
      <c r="A181" s="1310" t="s">
        <v>1641</v>
      </c>
      <c r="B181" s="1311"/>
      <c r="C181" s="1311"/>
      <c r="D181" s="1311"/>
      <c r="E181" s="1311"/>
      <c r="F181" s="1311"/>
      <c r="G181" s="1311"/>
      <c r="H181" s="1312"/>
      <c r="I181" s="1311"/>
      <c r="J181" s="1313">
        <f>J180+J162+J114+J92+J56</f>
        <v>548500</v>
      </c>
      <c r="K181" s="1314"/>
      <c r="L181" s="1315"/>
      <c r="M181" s="1315"/>
      <c r="N181" s="1315"/>
      <c r="O181" s="1315"/>
      <c r="P181" s="1315"/>
      <c r="Q181" s="1315"/>
      <c r="R181" s="1315"/>
      <c r="S181" s="1315"/>
      <c r="T181" s="1315"/>
      <c r="U181" s="1315"/>
      <c r="V181" s="1315"/>
      <c r="W181" s="1315"/>
      <c r="X181" s="1315"/>
      <c r="Y181" s="1315"/>
      <c r="Z181" s="1315"/>
      <c r="AA181" s="1315"/>
      <c r="AB181" s="1315"/>
      <c r="AC181" s="1315"/>
      <c r="AD181" s="1315"/>
      <c r="AE181" s="1315"/>
      <c r="AF181" s="1315"/>
      <c r="AG181" s="1315"/>
      <c r="AH181" s="1315"/>
      <c r="AI181" s="1315"/>
      <c r="AJ181" s="1315"/>
      <c r="AK181" s="1315"/>
      <c r="AL181" s="1315"/>
      <c r="AM181" s="1315"/>
      <c r="AN181" s="1315"/>
      <c r="AO181" s="1315"/>
      <c r="AP181" s="1315"/>
      <c r="AQ181" s="1315"/>
      <c r="AR181" s="1315"/>
      <c r="AS181" s="1315"/>
      <c r="AT181" s="1315"/>
      <c r="AU181" s="1315"/>
      <c r="AV181" s="1315"/>
      <c r="AW181" s="1315"/>
      <c r="AX181" s="1315"/>
      <c r="AY181" s="1315"/>
      <c r="AZ181" s="1315"/>
      <c r="BA181" s="1315"/>
      <c r="BB181" s="1315"/>
      <c r="BC181" s="1315"/>
      <c r="BD181" s="1315"/>
      <c r="BE181" s="1315"/>
      <c r="BF181" s="1315"/>
      <c r="BG181" s="1316"/>
      <c r="BH181" s="1316"/>
      <c r="BI181" s="1316"/>
      <c r="BJ181" s="1316"/>
      <c r="BK181" s="1316"/>
      <c r="BL181" s="1316"/>
      <c r="BM181" s="1316"/>
      <c r="BN181" s="1316"/>
      <c r="BO181" s="1316"/>
      <c r="BP181" s="1316"/>
      <c r="BQ181" s="1316"/>
      <c r="BR181" s="1316"/>
      <c r="BS181" s="1316"/>
      <c r="BT181" s="1316"/>
      <c r="BU181" s="1316"/>
      <c r="BV181" s="1316"/>
      <c r="BW181" s="1316"/>
      <c r="BX181" s="1316"/>
      <c r="BY181" s="1316"/>
      <c r="BZ181" s="1316"/>
      <c r="CA181" s="1316"/>
      <c r="CB181" s="1316"/>
      <c r="CC181" s="1316"/>
      <c r="CD181" s="1316"/>
      <c r="CE181" s="1316"/>
      <c r="CF181" s="1316"/>
      <c r="CG181" s="1316"/>
      <c r="CH181" s="1316"/>
      <c r="CI181" s="1316"/>
      <c r="CJ181" s="1316"/>
      <c r="CK181" s="1316"/>
      <c r="CL181" s="1316"/>
      <c r="CM181" s="1316"/>
      <c r="CN181" s="1316"/>
      <c r="CO181" s="1316"/>
      <c r="CP181" s="1316"/>
      <c r="CQ181" s="1316"/>
      <c r="CR181" s="1316"/>
      <c r="CS181" s="1316"/>
      <c r="CT181" s="1316"/>
      <c r="CU181" s="1316"/>
      <c r="CV181" s="1316"/>
      <c r="CW181" s="1316"/>
      <c r="CX181" s="1316"/>
      <c r="CY181" s="1316"/>
      <c r="CZ181" s="1316"/>
      <c r="DA181" s="1316"/>
      <c r="DB181" s="1316"/>
      <c r="DC181" s="1316"/>
      <c r="DD181" s="1316"/>
      <c r="DE181" s="1316"/>
      <c r="DF181" s="1316"/>
      <c r="DG181" s="1316"/>
      <c r="DH181" s="1316"/>
      <c r="DI181" s="1316"/>
      <c r="DJ181" s="1316"/>
      <c r="DK181" s="1316"/>
      <c r="DL181" s="1316"/>
      <c r="DM181" s="1316"/>
      <c r="DN181" s="1316"/>
      <c r="DO181" s="1316"/>
      <c r="DP181" s="1316"/>
      <c r="DQ181" s="1316"/>
      <c r="DR181" s="1316"/>
      <c r="DS181" s="1316"/>
      <c r="DT181" s="1316"/>
      <c r="DU181" s="1316"/>
      <c r="DV181" s="1316"/>
      <c r="DW181" s="1316"/>
      <c r="DX181" s="1316"/>
      <c r="DY181" s="1316"/>
      <c r="DZ181" s="1316"/>
      <c r="EA181" s="1316"/>
      <c r="EB181" s="1316"/>
      <c r="EC181" s="1316"/>
      <c r="ED181" s="1316"/>
      <c r="EE181" s="1316"/>
      <c r="EF181" s="1316"/>
      <c r="EG181" s="1316"/>
      <c r="EH181" s="1316"/>
      <c r="EI181" s="1316"/>
      <c r="EJ181" s="1316"/>
    </row>
    <row r="182" spans="1:16365" s="248" customFormat="1" ht="18" thickBot="1" x14ac:dyDescent="0.4">
      <c r="A182" s="1023" t="s">
        <v>1434</v>
      </c>
      <c r="B182" s="1024"/>
      <c r="C182" s="1025"/>
      <c r="D182" s="1025"/>
      <c r="E182" s="1025"/>
      <c r="F182" s="1025"/>
      <c r="G182" s="1025"/>
      <c r="H182" s="1025"/>
      <c r="I182" s="1025"/>
      <c r="J182" s="1026">
        <f>J181*0.085</f>
        <v>46622.5</v>
      </c>
      <c r="K182" s="1027"/>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69"/>
      <c r="AL182" s="869"/>
      <c r="AM182" s="869"/>
      <c r="AN182" s="869"/>
      <c r="AO182" s="869"/>
      <c r="AP182" s="869"/>
      <c r="AQ182" s="869"/>
      <c r="AR182" s="869"/>
      <c r="AS182" s="869"/>
      <c r="AT182" s="869"/>
      <c r="AU182" s="869"/>
      <c r="AV182" s="869"/>
      <c r="AW182" s="869"/>
      <c r="AX182" s="869"/>
      <c r="AY182" s="869"/>
      <c r="AZ182" s="869"/>
      <c r="BA182" s="869"/>
      <c r="BB182" s="869"/>
      <c r="BC182" s="869"/>
      <c r="BD182" s="869"/>
      <c r="BE182" s="869"/>
      <c r="BF182" s="869"/>
    </row>
    <row r="183" spans="1:16365" s="248" customFormat="1" ht="18" thickBot="1" x14ac:dyDescent="0.4">
      <c r="A183" s="1023" t="s">
        <v>1642</v>
      </c>
      <c r="B183" s="1031"/>
      <c r="C183" s="1032"/>
      <c r="D183" s="1033"/>
      <c r="E183" s="1034"/>
      <c r="F183" s="1035"/>
      <c r="G183" s="1036"/>
      <c r="H183" s="1037"/>
      <c r="I183" s="1038"/>
      <c r="J183" s="1039">
        <f>J181+J182</f>
        <v>595122.5</v>
      </c>
      <c r="K183" s="1027"/>
      <c r="L183" s="869"/>
      <c r="M183" s="869"/>
      <c r="N183" s="869"/>
      <c r="O183" s="869"/>
      <c r="P183" s="869"/>
      <c r="Q183" s="869"/>
      <c r="R183" s="869"/>
      <c r="S183" s="869"/>
      <c r="T183" s="869"/>
      <c r="U183" s="869"/>
      <c r="V183" s="869"/>
      <c r="W183" s="869"/>
      <c r="X183" s="869"/>
      <c r="Y183" s="869"/>
      <c r="Z183" s="869"/>
      <c r="AA183" s="869"/>
      <c r="AB183" s="869"/>
      <c r="AC183" s="869"/>
      <c r="AD183" s="869"/>
      <c r="AE183" s="869"/>
      <c r="AF183" s="869"/>
      <c r="AG183" s="869"/>
      <c r="AH183" s="869"/>
      <c r="AI183" s="869"/>
      <c r="AJ183" s="869"/>
      <c r="AK183" s="869"/>
      <c r="AL183" s="869"/>
      <c r="AM183" s="869"/>
      <c r="AN183" s="869"/>
      <c r="AO183" s="869"/>
      <c r="AP183" s="869"/>
      <c r="AQ183" s="869"/>
      <c r="AR183" s="869"/>
      <c r="AS183" s="869"/>
      <c r="AT183" s="869"/>
      <c r="AU183" s="869"/>
      <c r="AV183" s="869"/>
      <c r="AW183" s="869"/>
      <c r="AX183" s="869"/>
      <c r="AY183" s="869"/>
      <c r="AZ183" s="869"/>
      <c r="BA183" s="869"/>
      <c r="BB183" s="869"/>
      <c r="BC183" s="869"/>
      <c r="BD183" s="869"/>
      <c r="BE183" s="869"/>
      <c r="BF183" s="869"/>
    </row>
  </sheetData>
  <mergeCells count="1689">
    <mergeCell ref="A3:J3"/>
    <mergeCell ref="A4:J4"/>
    <mergeCell ref="A5:J5"/>
    <mergeCell ref="A6:J6"/>
    <mergeCell ref="A7:J7"/>
    <mergeCell ref="K9:N9"/>
    <mergeCell ref="AE30:AN30"/>
    <mergeCell ref="AO30:AX30"/>
    <mergeCell ref="AY30:BH30"/>
    <mergeCell ref="BI30:BR30"/>
    <mergeCell ref="BS30:CB30"/>
    <mergeCell ref="CC30:CL30"/>
    <mergeCell ref="A13:J13"/>
    <mergeCell ref="A20:J20"/>
    <mergeCell ref="A26:J26"/>
    <mergeCell ref="A30:J30"/>
    <mergeCell ref="K30:T30"/>
    <mergeCell ref="U30:AD30"/>
    <mergeCell ref="AM9:AP9"/>
    <mergeCell ref="AQ9:AT9"/>
    <mergeCell ref="AU9:AX9"/>
    <mergeCell ref="AY9:BB9"/>
    <mergeCell ref="BC9:BF9"/>
    <mergeCell ref="A11:J11"/>
    <mergeCell ref="O9:R9"/>
    <mergeCell ref="S9:V9"/>
    <mergeCell ref="W9:Z9"/>
    <mergeCell ref="AA9:AD9"/>
    <mergeCell ref="AE9:AH9"/>
    <mergeCell ref="AI9:AL9"/>
    <mergeCell ref="HC30:HL30"/>
    <mergeCell ref="HM30:HV30"/>
    <mergeCell ref="HW30:IF30"/>
    <mergeCell ref="IG30:IP30"/>
    <mergeCell ref="IQ30:IZ30"/>
    <mergeCell ref="JA30:JJ30"/>
    <mergeCell ref="EU30:FD30"/>
    <mergeCell ref="FE30:FN30"/>
    <mergeCell ref="FO30:FX30"/>
    <mergeCell ref="FY30:GH30"/>
    <mergeCell ref="GI30:GR30"/>
    <mergeCell ref="GS30:HB30"/>
    <mergeCell ref="CM30:CV30"/>
    <mergeCell ref="CW30:DF30"/>
    <mergeCell ref="DG30:DP30"/>
    <mergeCell ref="DQ30:DZ30"/>
    <mergeCell ref="EA30:EJ30"/>
    <mergeCell ref="EK30:ET30"/>
    <mergeCell ref="OA30:OJ30"/>
    <mergeCell ref="OK30:OT30"/>
    <mergeCell ref="OU30:PD30"/>
    <mergeCell ref="PE30:PN30"/>
    <mergeCell ref="PO30:PX30"/>
    <mergeCell ref="PY30:QH30"/>
    <mergeCell ref="LS30:MB30"/>
    <mergeCell ref="MC30:ML30"/>
    <mergeCell ref="MM30:MV30"/>
    <mergeCell ref="MW30:NF30"/>
    <mergeCell ref="NG30:NP30"/>
    <mergeCell ref="NQ30:NZ30"/>
    <mergeCell ref="JK30:JT30"/>
    <mergeCell ref="JU30:KD30"/>
    <mergeCell ref="KE30:KN30"/>
    <mergeCell ref="KO30:KX30"/>
    <mergeCell ref="KY30:LH30"/>
    <mergeCell ref="LI30:LR30"/>
    <mergeCell ref="UY30:VH30"/>
    <mergeCell ref="VI30:VR30"/>
    <mergeCell ref="VS30:WB30"/>
    <mergeCell ref="WC30:WL30"/>
    <mergeCell ref="WM30:WV30"/>
    <mergeCell ref="WW30:XF30"/>
    <mergeCell ref="SQ30:SZ30"/>
    <mergeCell ref="TA30:TJ30"/>
    <mergeCell ref="TK30:TT30"/>
    <mergeCell ref="TU30:UD30"/>
    <mergeCell ref="UE30:UN30"/>
    <mergeCell ref="UO30:UX30"/>
    <mergeCell ref="QI30:QR30"/>
    <mergeCell ref="QS30:RB30"/>
    <mergeCell ref="RC30:RL30"/>
    <mergeCell ref="RM30:RV30"/>
    <mergeCell ref="RW30:SF30"/>
    <mergeCell ref="SG30:SP30"/>
    <mergeCell ref="ABW30:ACF30"/>
    <mergeCell ref="ACG30:ACP30"/>
    <mergeCell ref="ACQ30:ACZ30"/>
    <mergeCell ref="ADA30:ADJ30"/>
    <mergeCell ref="ADK30:ADT30"/>
    <mergeCell ref="ADU30:AED30"/>
    <mergeCell ref="ZO30:ZX30"/>
    <mergeCell ref="ZY30:AAH30"/>
    <mergeCell ref="AAI30:AAR30"/>
    <mergeCell ref="AAS30:ABB30"/>
    <mergeCell ref="ABC30:ABL30"/>
    <mergeCell ref="ABM30:ABV30"/>
    <mergeCell ref="XG30:XP30"/>
    <mergeCell ref="XQ30:XZ30"/>
    <mergeCell ref="YA30:YJ30"/>
    <mergeCell ref="YK30:YT30"/>
    <mergeCell ref="YU30:ZD30"/>
    <mergeCell ref="ZE30:ZN30"/>
    <mergeCell ref="AIU30:AJD30"/>
    <mergeCell ref="AJE30:AJN30"/>
    <mergeCell ref="AJO30:AJX30"/>
    <mergeCell ref="AJY30:AKH30"/>
    <mergeCell ref="AKI30:AKR30"/>
    <mergeCell ref="AKS30:ALB30"/>
    <mergeCell ref="AGM30:AGV30"/>
    <mergeCell ref="AGW30:AHF30"/>
    <mergeCell ref="AHG30:AHP30"/>
    <mergeCell ref="AHQ30:AHZ30"/>
    <mergeCell ref="AIA30:AIJ30"/>
    <mergeCell ref="AIK30:AIT30"/>
    <mergeCell ref="AEE30:AEN30"/>
    <mergeCell ref="AEO30:AEX30"/>
    <mergeCell ref="AEY30:AFH30"/>
    <mergeCell ref="AFI30:AFR30"/>
    <mergeCell ref="AFS30:AGB30"/>
    <mergeCell ref="AGC30:AGL30"/>
    <mergeCell ref="APS30:AQB30"/>
    <mergeCell ref="AQC30:AQL30"/>
    <mergeCell ref="AQM30:AQV30"/>
    <mergeCell ref="AQW30:ARF30"/>
    <mergeCell ref="ARG30:ARP30"/>
    <mergeCell ref="ARQ30:ARZ30"/>
    <mergeCell ref="ANK30:ANT30"/>
    <mergeCell ref="ANU30:AOD30"/>
    <mergeCell ref="AOE30:AON30"/>
    <mergeCell ref="AOO30:AOX30"/>
    <mergeCell ref="AOY30:APH30"/>
    <mergeCell ref="API30:APR30"/>
    <mergeCell ref="ALC30:ALL30"/>
    <mergeCell ref="ALM30:ALV30"/>
    <mergeCell ref="ALW30:AMF30"/>
    <mergeCell ref="AMG30:AMP30"/>
    <mergeCell ref="AMQ30:AMZ30"/>
    <mergeCell ref="ANA30:ANJ30"/>
    <mergeCell ref="AWQ30:AWZ30"/>
    <mergeCell ref="AXA30:AXJ30"/>
    <mergeCell ref="AXK30:AXT30"/>
    <mergeCell ref="AXU30:AYD30"/>
    <mergeCell ref="AYE30:AYN30"/>
    <mergeCell ref="AYO30:AYX30"/>
    <mergeCell ref="AUI30:AUR30"/>
    <mergeCell ref="AUS30:AVB30"/>
    <mergeCell ref="AVC30:AVL30"/>
    <mergeCell ref="AVM30:AVV30"/>
    <mergeCell ref="AVW30:AWF30"/>
    <mergeCell ref="AWG30:AWP30"/>
    <mergeCell ref="ASA30:ASJ30"/>
    <mergeCell ref="ASK30:AST30"/>
    <mergeCell ref="ASU30:ATD30"/>
    <mergeCell ref="ATE30:ATN30"/>
    <mergeCell ref="ATO30:ATX30"/>
    <mergeCell ref="ATY30:AUH30"/>
    <mergeCell ref="BDO30:BDX30"/>
    <mergeCell ref="BDY30:BEH30"/>
    <mergeCell ref="BEI30:BER30"/>
    <mergeCell ref="BES30:BFB30"/>
    <mergeCell ref="BFC30:BFL30"/>
    <mergeCell ref="BFM30:BFV30"/>
    <mergeCell ref="BBG30:BBP30"/>
    <mergeCell ref="BBQ30:BBZ30"/>
    <mergeCell ref="BCA30:BCJ30"/>
    <mergeCell ref="BCK30:BCT30"/>
    <mergeCell ref="BCU30:BDD30"/>
    <mergeCell ref="BDE30:BDN30"/>
    <mergeCell ref="AYY30:AZH30"/>
    <mergeCell ref="AZI30:AZR30"/>
    <mergeCell ref="AZS30:BAB30"/>
    <mergeCell ref="BAC30:BAL30"/>
    <mergeCell ref="BAM30:BAV30"/>
    <mergeCell ref="BAW30:BBF30"/>
    <mergeCell ref="BKM30:BKV30"/>
    <mergeCell ref="BKW30:BLF30"/>
    <mergeCell ref="BLG30:BLP30"/>
    <mergeCell ref="BLQ30:BLZ30"/>
    <mergeCell ref="BMA30:BMJ30"/>
    <mergeCell ref="BMK30:BMT30"/>
    <mergeCell ref="BIE30:BIN30"/>
    <mergeCell ref="BIO30:BIX30"/>
    <mergeCell ref="BIY30:BJH30"/>
    <mergeCell ref="BJI30:BJR30"/>
    <mergeCell ref="BJS30:BKB30"/>
    <mergeCell ref="BKC30:BKL30"/>
    <mergeCell ref="BFW30:BGF30"/>
    <mergeCell ref="BGG30:BGP30"/>
    <mergeCell ref="BGQ30:BGZ30"/>
    <mergeCell ref="BHA30:BHJ30"/>
    <mergeCell ref="BHK30:BHT30"/>
    <mergeCell ref="BHU30:BID30"/>
    <mergeCell ref="BRK30:BRT30"/>
    <mergeCell ref="BRU30:BSD30"/>
    <mergeCell ref="BSE30:BSN30"/>
    <mergeCell ref="BSO30:BSX30"/>
    <mergeCell ref="BSY30:BTH30"/>
    <mergeCell ref="BTI30:BTR30"/>
    <mergeCell ref="BPC30:BPL30"/>
    <mergeCell ref="BPM30:BPV30"/>
    <mergeCell ref="BPW30:BQF30"/>
    <mergeCell ref="BQG30:BQP30"/>
    <mergeCell ref="BQQ30:BQZ30"/>
    <mergeCell ref="BRA30:BRJ30"/>
    <mergeCell ref="BMU30:BND30"/>
    <mergeCell ref="BNE30:BNN30"/>
    <mergeCell ref="BNO30:BNX30"/>
    <mergeCell ref="BNY30:BOH30"/>
    <mergeCell ref="BOI30:BOR30"/>
    <mergeCell ref="BOS30:BPB30"/>
    <mergeCell ref="BYI30:BYR30"/>
    <mergeCell ref="BYS30:BZB30"/>
    <mergeCell ref="BZC30:BZL30"/>
    <mergeCell ref="BZM30:BZV30"/>
    <mergeCell ref="BZW30:CAF30"/>
    <mergeCell ref="CAG30:CAP30"/>
    <mergeCell ref="BWA30:BWJ30"/>
    <mergeCell ref="BWK30:BWT30"/>
    <mergeCell ref="BWU30:BXD30"/>
    <mergeCell ref="BXE30:BXN30"/>
    <mergeCell ref="BXO30:BXX30"/>
    <mergeCell ref="BXY30:BYH30"/>
    <mergeCell ref="BTS30:BUB30"/>
    <mergeCell ref="BUC30:BUL30"/>
    <mergeCell ref="BUM30:BUV30"/>
    <mergeCell ref="BUW30:BVF30"/>
    <mergeCell ref="BVG30:BVP30"/>
    <mergeCell ref="BVQ30:BVZ30"/>
    <mergeCell ref="CFG30:CFP30"/>
    <mergeCell ref="CFQ30:CFZ30"/>
    <mergeCell ref="CGA30:CGJ30"/>
    <mergeCell ref="CGK30:CGT30"/>
    <mergeCell ref="CGU30:CHD30"/>
    <mergeCell ref="CHE30:CHN30"/>
    <mergeCell ref="CCY30:CDH30"/>
    <mergeCell ref="CDI30:CDR30"/>
    <mergeCell ref="CDS30:CEB30"/>
    <mergeCell ref="CEC30:CEL30"/>
    <mergeCell ref="CEM30:CEV30"/>
    <mergeCell ref="CEW30:CFF30"/>
    <mergeCell ref="CAQ30:CAZ30"/>
    <mergeCell ref="CBA30:CBJ30"/>
    <mergeCell ref="CBK30:CBT30"/>
    <mergeCell ref="CBU30:CCD30"/>
    <mergeCell ref="CCE30:CCN30"/>
    <mergeCell ref="CCO30:CCX30"/>
    <mergeCell ref="CME30:CMN30"/>
    <mergeCell ref="CMO30:CMX30"/>
    <mergeCell ref="CMY30:CNH30"/>
    <mergeCell ref="CNI30:CNR30"/>
    <mergeCell ref="CNS30:COB30"/>
    <mergeCell ref="COC30:COL30"/>
    <mergeCell ref="CJW30:CKF30"/>
    <mergeCell ref="CKG30:CKP30"/>
    <mergeCell ref="CKQ30:CKZ30"/>
    <mergeCell ref="CLA30:CLJ30"/>
    <mergeCell ref="CLK30:CLT30"/>
    <mergeCell ref="CLU30:CMD30"/>
    <mergeCell ref="CHO30:CHX30"/>
    <mergeCell ref="CHY30:CIH30"/>
    <mergeCell ref="CII30:CIR30"/>
    <mergeCell ref="CIS30:CJB30"/>
    <mergeCell ref="CJC30:CJL30"/>
    <mergeCell ref="CJM30:CJV30"/>
    <mergeCell ref="CTC30:CTL30"/>
    <mergeCell ref="CTM30:CTV30"/>
    <mergeCell ref="CTW30:CUF30"/>
    <mergeCell ref="CUG30:CUP30"/>
    <mergeCell ref="CUQ30:CUZ30"/>
    <mergeCell ref="CVA30:CVJ30"/>
    <mergeCell ref="CQU30:CRD30"/>
    <mergeCell ref="CRE30:CRN30"/>
    <mergeCell ref="CRO30:CRX30"/>
    <mergeCell ref="CRY30:CSH30"/>
    <mergeCell ref="CSI30:CSR30"/>
    <mergeCell ref="CSS30:CTB30"/>
    <mergeCell ref="COM30:COV30"/>
    <mergeCell ref="COW30:CPF30"/>
    <mergeCell ref="CPG30:CPP30"/>
    <mergeCell ref="CPQ30:CPZ30"/>
    <mergeCell ref="CQA30:CQJ30"/>
    <mergeCell ref="CQK30:CQT30"/>
    <mergeCell ref="DAA30:DAJ30"/>
    <mergeCell ref="DAK30:DAT30"/>
    <mergeCell ref="DAU30:DBD30"/>
    <mergeCell ref="DBE30:DBN30"/>
    <mergeCell ref="DBO30:DBX30"/>
    <mergeCell ref="DBY30:DCH30"/>
    <mergeCell ref="CXS30:CYB30"/>
    <mergeCell ref="CYC30:CYL30"/>
    <mergeCell ref="CYM30:CYV30"/>
    <mergeCell ref="CYW30:CZF30"/>
    <mergeCell ref="CZG30:CZP30"/>
    <mergeCell ref="CZQ30:CZZ30"/>
    <mergeCell ref="CVK30:CVT30"/>
    <mergeCell ref="CVU30:CWD30"/>
    <mergeCell ref="CWE30:CWN30"/>
    <mergeCell ref="CWO30:CWX30"/>
    <mergeCell ref="CWY30:CXH30"/>
    <mergeCell ref="CXI30:CXR30"/>
    <mergeCell ref="DGY30:DHH30"/>
    <mergeCell ref="DHI30:DHR30"/>
    <mergeCell ref="DHS30:DIB30"/>
    <mergeCell ref="DIC30:DIL30"/>
    <mergeCell ref="DIM30:DIV30"/>
    <mergeCell ref="DIW30:DJF30"/>
    <mergeCell ref="DEQ30:DEZ30"/>
    <mergeCell ref="DFA30:DFJ30"/>
    <mergeCell ref="DFK30:DFT30"/>
    <mergeCell ref="DFU30:DGD30"/>
    <mergeCell ref="DGE30:DGN30"/>
    <mergeCell ref="DGO30:DGX30"/>
    <mergeCell ref="DCI30:DCR30"/>
    <mergeCell ref="DCS30:DDB30"/>
    <mergeCell ref="DDC30:DDL30"/>
    <mergeCell ref="DDM30:DDV30"/>
    <mergeCell ref="DDW30:DEF30"/>
    <mergeCell ref="DEG30:DEP30"/>
    <mergeCell ref="DNW30:DOF30"/>
    <mergeCell ref="DOG30:DOP30"/>
    <mergeCell ref="DOQ30:DOZ30"/>
    <mergeCell ref="DPA30:DPJ30"/>
    <mergeCell ref="DPK30:DPT30"/>
    <mergeCell ref="DPU30:DQD30"/>
    <mergeCell ref="DLO30:DLX30"/>
    <mergeCell ref="DLY30:DMH30"/>
    <mergeCell ref="DMI30:DMR30"/>
    <mergeCell ref="DMS30:DNB30"/>
    <mergeCell ref="DNC30:DNL30"/>
    <mergeCell ref="DNM30:DNV30"/>
    <mergeCell ref="DJG30:DJP30"/>
    <mergeCell ref="DJQ30:DJZ30"/>
    <mergeCell ref="DKA30:DKJ30"/>
    <mergeCell ref="DKK30:DKT30"/>
    <mergeCell ref="DKU30:DLD30"/>
    <mergeCell ref="DLE30:DLN30"/>
    <mergeCell ref="DUU30:DVD30"/>
    <mergeCell ref="DVE30:DVN30"/>
    <mergeCell ref="DVO30:DVX30"/>
    <mergeCell ref="DVY30:DWH30"/>
    <mergeCell ref="DWI30:DWR30"/>
    <mergeCell ref="DWS30:DXB30"/>
    <mergeCell ref="DSM30:DSV30"/>
    <mergeCell ref="DSW30:DTF30"/>
    <mergeCell ref="DTG30:DTP30"/>
    <mergeCell ref="DTQ30:DTZ30"/>
    <mergeCell ref="DUA30:DUJ30"/>
    <mergeCell ref="DUK30:DUT30"/>
    <mergeCell ref="DQE30:DQN30"/>
    <mergeCell ref="DQO30:DQX30"/>
    <mergeCell ref="DQY30:DRH30"/>
    <mergeCell ref="DRI30:DRR30"/>
    <mergeCell ref="DRS30:DSB30"/>
    <mergeCell ref="DSC30:DSL30"/>
    <mergeCell ref="EBS30:ECB30"/>
    <mergeCell ref="ECC30:ECL30"/>
    <mergeCell ref="ECM30:ECV30"/>
    <mergeCell ref="ECW30:EDF30"/>
    <mergeCell ref="EDG30:EDP30"/>
    <mergeCell ref="EDQ30:EDZ30"/>
    <mergeCell ref="DZK30:DZT30"/>
    <mergeCell ref="DZU30:EAD30"/>
    <mergeCell ref="EAE30:EAN30"/>
    <mergeCell ref="EAO30:EAX30"/>
    <mergeCell ref="EAY30:EBH30"/>
    <mergeCell ref="EBI30:EBR30"/>
    <mergeCell ref="DXC30:DXL30"/>
    <mergeCell ref="DXM30:DXV30"/>
    <mergeCell ref="DXW30:DYF30"/>
    <mergeCell ref="DYG30:DYP30"/>
    <mergeCell ref="DYQ30:DYZ30"/>
    <mergeCell ref="DZA30:DZJ30"/>
    <mergeCell ref="EIQ30:EIZ30"/>
    <mergeCell ref="EJA30:EJJ30"/>
    <mergeCell ref="EJK30:EJT30"/>
    <mergeCell ref="EJU30:EKD30"/>
    <mergeCell ref="EKE30:EKN30"/>
    <mergeCell ref="EKO30:EKX30"/>
    <mergeCell ref="EGI30:EGR30"/>
    <mergeCell ref="EGS30:EHB30"/>
    <mergeCell ref="EHC30:EHL30"/>
    <mergeCell ref="EHM30:EHV30"/>
    <mergeCell ref="EHW30:EIF30"/>
    <mergeCell ref="EIG30:EIP30"/>
    <mergeCell ref="EEA30:EEJ30"/>
    <mergeCell ref="EEK30:EET30"/>
    <mergeCell ref="EEU30:EFD30"/>
    <mergeCell ref="EFE30:EFN30"/>
    <mergeCell ref="EFO30:EFX30"/>
    <mergeCell ref="EFY30:EGH30"/>
    <mergeCell ref="EPO30:EPX30"/>
    <mergeCell ref="EPY30:EQH30"/>
    <mergeCell ref="EQI30:EQR30"/>
    <mergeCell ref="EQS30:ERB30"/>
    <mergeCell ref="ERC30:ERL30"/>
    <mergeCell ref="ERM30:ERV30"/>
    <mergeCell ref="ENG30:ENP30"/>
    <mergeCell ref="ENQ30:ENZ30"/>
    <mergeCell ref="EOA30:EOJ30"/>
    <mergeCell ref="EOK30:EOT30"/>
    <mergeCell ref="EOU30:EPD30"/>
    <mergeCell ref="EPE30:EPN30"/>
    <mergeCell ref="EKY30:ELH30"/>
    <mergeCell ref="ELI30:ELR30"/>
    <mergeCell ref="ELS30:EMB30"/>
    <mergeCell ref="EMC30:EML30"/>
    <mergeCell ref="EMM30:EMV30"/>
    <mergeCell ref="EMW30:ENF30"/>
    <mergeCell ref="EWM30:EWV30"/>
    <mergeCell ref="EWW30:EXF30"/>
    <mergeCell ref="EXG30:EXP30"/>
    <mergeCell ref="EXQ30:EXZ30"/>
    <mergeCell ref="EYA30:EYJ30"/>
    <mergeCell ref="EYK30:EYT30"/>
    <mergeCell ref="EUE30:EUN30"/>
    <mergeCell ref="EUO30:EUX30"/>
    <mergeCell ref="EUY30:EVH30"/>
    <mergeCell ref="EVI30:EVR30"/>
    <mergeCell ref="EVS30:EWB30"/>
    <mergeCell ref="EWC30:EWL30"/>
    <mergeCell ref="ERW30:ESF30"/>
    <mergeCell ref="ESG30:ESP30"/>
    <mergeCell ref="ESQ30:ESZ30"/>
    <mergeCell ref="ETA30:ETJ30"/>
    <mergeCell ref="ETK30:ETT30"/>
    <mergeCell ref="ETU30:EUD30"/>
    <mergeCell ref="FDK30:FDT30"/>
    <mergeCell ref="FDU30:FED30"/>
    <mergeCell ref="FEE30:FEN30"/>
    <mergeCell ref="FEO30:FEX30"/>
    <mergeCell ref="FEY30:FFH30"/>
    <mergeCell ref="FFI30:FFR30"/>
    <mergeCell ref="FBC30:FBL30"/>
    <mergeCell ref="FBM30:FBV30"/>
    <mergeCell ref="FBW30:FCF30"/>
    <mergeCell ref="FCG30:FCP30"/>
    <mergeCell ref="FCQ30:FCZ30"/>
    <mergeCell ref="FDA30:FDJ30"/>
    <mergeCell ref="EYU30:EZD30"/>
    <mergeCell ref="EZE30:EZN30"/>
    <mergeCell ref="EZO30:EZX30"/>
    <mergeCell ref="EZY30:FAH30"/>
    <mergeCell ref="FAI30:FAR30"/>
    <mergeCell ref="FAS30:FBB30"/>
    <mergeCell ref="FKI30:FKR30"/>
    <mergeCell ref="FKS30:FLB30"/>
    <mergeCell ref="FLC30:FLL30"/>
    <mergeCell ref="FLM30:FLV30"/>
    <mergeCell ref="FLW30:FMF30"/>
    <mergeCell ref="FMG30:FMP30"/>
    <mergeCell ref="FIA30:FIJ30"/>
    <mergeCell ref="FIK30:FIT30"/>
    <mergeCell ref="FIU30:FJD30"/>
    <mergeCell ref="FJE30:FJN30"/>
    <mergeCell ref="FJO30:FJX30"/>
    <mergeCell ref="FJY30:FKH30"/>
    <mergeCell ref="FFS30:FGB30"/>
    <mergeCell ref="FGC30:FGL30"/>
    <mergeCell ref="FGM30:FGV30"/>
    <mergeCell ref="FGW30:FHF30"/>
    <mergeCell ref="FHG30:FHP30"/>
    <mergeCell ref="FHQ30:FHZ30"/>
    <mergeCell ref="FRG30:FRP30"/>
    <mergeCell ref="FRQ30:FRZ30"/>
    <mergeCell ref="FSA30:FSJ30"/>
    <mergeCell ref="FSK30:FST30"/>
    <mergeCell ref="FSU30:FTD30"/>
    <mergeCell ref="FTE30:FTN30"/>
    <mergeCell ref="FOY30:FPH30"/>
    <mergeCell ref="FPI30:FPR30"/>
    <mergeCell ref="FPS30:FQB30"/>
    <mergeCell ref="FQC30:FQL30"/>
    <mergeCell ref="FQM30:FQV30"/>
    <mergeCell ref="FQW30:FRF30"/>
    <mergeCell ref="FMQ30:FMZ30"/>
    <mergeCell ref="FNA30:FNJ30"/>
    <mergeCell ref="FNK30:FNT30"/>
    <mergeCell ref="FNU30:FOD30"/>
    <mergeCell ref="FOE30:FON30"/>
    <mergeCell ref="FOO30:FOX30"/>
    <mergeCell ref="FYE30:FYN30"/>
    <mergeCell ref="FYO30:FYX30"/>
    <mergeCell ref="FYY30:FZH30"/>
    <mergeCell ref="FZI30:FZR30"/>
    <mergeCell ref="FZS30:GAB30"/>
    <mergeCell ref="GAC30:GAL30"/>
    <mergeCell ref="FVW30:FWF30"/>
    <mergeCell ref="FWG30:FWP30"/>
    <mergeCell ref="FWQ30:FWZ30"/>
    <mergeCell ref="FXA30:FXJ30"/>
    <mergeCell ref="FXK30:FXT30"/>
    <mergeCell ref="FXU30:FYD30"/>
    <mergeCell ref="FTO30:FTX30"/>
    <mergeCell ref="FTY30:FUH30"/>
    <mergeCell ref="FUI30:FUR30"/>
    <mergeCell ref="FUS30:FVB30"/>
    <mergeCell ref="FVC30:FVL30"/>
    <mergeCell ref="FVM30:FVV30"/>
    <mergeCell ref="GFC30:GFL30"/>
    <mergeCell ref="GFM30:GFV30"/>
    <mergeCell ref="GFW30:GGF30"/>
    <mergeCell ref="GGG30:GGP30"/>
    <mergeCell ref="GGQ30:GGZ30"/>
    <mergeCell ref="GHA30:GHJ30"/>
    <mergeCell ref="GCU30:GDD30"/>
    <mergeCell ref="GDE30:GDN30"/>
    <mergeCell ref="GDO30:GDX30"/>
    <mergeCell ref="GDY30:GEH30"/>
    <mergeCell ref="GEI30:GER30"/>
    <mergeCell ref="GES30:GFB30"/>
    <mergeCell ref="GAM30:GAV30"/>
    <mergeCell ref="GAW30:GBF30"/>
    <mergeCell ref="GBG30:GBP30"/>
    <mergeCell ref="GBQ30:GBZ30"/>
    <mergeCell ref="GCA30:GCJ30"/>
    <mergeCell ref="GCK30:GCT30"/>
    <mergeCell ref="GMA30:GMJ30"/>
    <mergeCell ref="GMK30:GMT30"/>
    <mergeCell ref="GMU30:GND30"/>
    <mergeCell ref="GNE30:GNN30"/>
    <mergeCell ref="GNO30:GNX30"/>
    <mergeCell ref="GNY30:GOH30"/>
    <mergeCell ref="GJS30:GKB30"/>
    <mergeCell ref="GKC30:GKL30"/>
    <mergeCell ref="GKM30:GKV30"/>
    <mergeCell ref="GKW30:GLF30"/>
    <mergeCell ref="GLG30:GLP30"/>
    <mergeCell ref="GLQ30:GLZ30"/>
    <mergeCell ref="GHK30:GHT30"/>
    <mergeCell ref="GHU30:GID30"/>
    <mergeCell ref="GIE30:GIN30"/>
    <mergeCell ref="GIO30:GIX30"/>
    <mergeCell ref="GIY30:GJH30"/>
    <mergeCell ref="GJI30:GJR30"/>
    <mergeCell ref="GSY30:GTH30"/>
    <mergeCell ref="GTI30:GTR30"/>
    <mergeCell ref="GTS30:GUB30"/>
    <mergeCell ref="GUC30:GUL30"/>
    <mergeCell ref="GUM30:GUV30"/>
    <mergeCell ref="GUW30:GVF30"/>
    <mergeCell ref="GQQ30:GQZ30"/>
    <mergeCell ref="GRA30:GRJ30"/>
    <mergeCell ref="GRK30:GRT30"/>
    <mergeCell ref="GRU30:GSD30"/>
    <mergeCell ref="GSE30:GSN30"/>
    <mergeCell ref="GSO30:GSX30"/>
    <mergeCell ref="GOI30:GOR30"/>
    <mergeCell ref="GOS30:GPB30"/>
    <mergeCell ref="GPC30:GPL30"/>
    <mergeCell ref="GPM30:GPV30"/>
    <mergeCell ref="GPW30:GQF30"/>
    <mergeCell ref="GQG30:GQP30"/>
    <mergeCell ref="GZW30:HAF30"/>
    <mergeCell ref="HAG30:HAP30"/>
    <mergeCell ref="HAQ30:HAZ30"/>
    <mergeCell ref="HBA30:HBJ30"/>
    <mergeCell ref="HBK30:HBT30"/>
    <mergeCell ref="HBU30:HCD30"/>
    <mergeCell ref="GXO30:GXX30"/>
    <mergeCell ref="GXY30:GYH30"/>
    <mergeCell ref="GYI30:GYR30"/>
    <mergeCell ref="GYS30:GZB30"/>
    <mergeCell ref="GZC30:GZL30"/>
    <mergeCell ref="GZM30:GZV30"/>
    <mergeCell ref="GVG30:GVP30"/>
    <mergeCell ref="GVQ30:GVZ30"/>
    <mergeCell ref="GWA30:GWJ30"/>
    <mergeCell ref="GWK30:GWT30"/>
    <mergeCell ref="GWU30:GXD30"/>
    <mergeCell ref="GXE30:GXN30"/>
    <mergeCell ref="HGU30:HHD30"/>
    <mergeCell ref="HHE30:HHN30"/>
    <mergeCell ref="HHO30:HHX30"/>
    <mergeCell ref="HHY30:HIH30"/>
    <mergeCell ref="HII30:HIR30"/>
    <mergeCell ref="HIS30:HJB30"/>
    <mergeCell ref="HEM30:HEV30"/>
    <mergeCell ref="HEW30:HFF30"/>
    <mergeCell ref="HFG30:HFP30"/>
    <mergeCell ref="HFQ30:HFZ30"/>
    <mergeCell ref="HGA30:HGJ30"/>
    <mergeCell ref="HGK30:HGT30"/>
    <mergeCell ref="HCE30:HCN30"/>
    <mergeCell ref="HCO30:HCX30"/>
    <mergeCell ref="HCY30:HDH30"/>
    <mergeCell ref="HDI30:HDR30"/>
    <mergeCell ref="HDS30:HEB30"/>
    <mergeCell ref="HEC30:HEL30"/>
    <mergeCell ref="HNS30:HOB30"/>
    <mergeCell ref="HOC30:HOL30"/>
    <mergeCell ref="HOM30:HOV30"/>
    <mergeCell ref="HOW30:HPF30"/>
    <mergeCell ref="HPG30:HPP30"/>
    <mergeCell ref="HPQ30:HPZ30"/>
    <mergeCell ref="HLK30:HLT30"/>
    <mergeCell ref="HLU30:HMD30"/>
    <mergeCell ref="HME30:HMN30"/>
    <mergeCell ref="HMO30:HMX30"/>
    <mergeCell ref="HMY30:HNH30"/>
    <mergeCell ref="HNI30:HNR30"/>
    <mergeCell ref="HJC30:HJL30"/>
    <mergeCell ref="HJM30:HJV30"/>
    <mergeCell ref="HJW30:HKF30"/>
    <mergeCell ref="HKG30:HKP30"/>
    <mergeCell ref="HKQ30:HKZ30"/>
    <mergeCell ref="HLA30:HLJ30"/>
    <mergeCell ref="HUQ30:HUZ30"/>
    <mergeCell ref="HVA30:HVJ30"/>
    <mergeCell ref="HVK30:HVT30"/>
    <mergeCell ref="HVU30:HWD30"/>
    <mergeCell ref="HWE30:HWN30"/>
    <mergeCell ref="HWO30:HWX30"/>
    <mergeCell ref="HSI30:HSR30"/>
    <mergeCell ref="HSS30:HTB30"/>
    <mergeCell ref="HTC30:HTL30"/>
    <mergeCell ref="HTM30:HTV30"/>
    <mergeCell ref="HTW30:HUF30"/>
    <mergeCell ref="HUG30:HUP30"/>
    <mergeCell ref="HQA30:HQJ30"/>
    <mergeCell ref="HQK30:HQT30"/>
    <mergeCell ref="HQU30:HRD30"/>
    <mergeCell ref="HRE30:HRN30"/>
    <mergeCell ref="HRO30:HRX30"/>
    <mergeCell ref="HRY30:HSH30"/>
    <mergeCell ref="IBO30:IBX30"/>
    <mergeCell ref="IBY30:ICH30"/>
    <mergeCell ref="ICI30:ICR30"/>
    <mergeCell ref="ICS30:IDB30"/>
    <mergeCell ref="IDC30:IDL30"/>
    <mergeCell ref="IDM30:IDV30"/>
    <mergeCell ref="HZG30:HZP30"/>
    <mergeCell ref="HZQ30:HZZ30"/>
    <mergeCell ref="IAA30:IAJ30"/>
    <mergeCell ref="IAK30:IAT30"/>
    <mergeCell ref="IAU30:IBD30"/>
    <mergeCell ref="IBE30:IBN30"/>
    <mergeCell ref="HWY30:HXH30"/>
    <mergeCell ref="HXI30:HXR30"/>
    <mergeCell ref="HXS30:HYB30"/>
    <mergeCell ref="HYC30:HYL30"/>
    <mergeCell ref="HYM30:HYV30"/>
    <mergeCell ref="HYW30:HZF30"/>
    <mergeCell ref="IIM30:IIV30"/>
    <mergeCell ref="IIW30:IJF30"/>
    <mergeCell ref="IJG30:IJP30"/>
    <mergeCell ref="IJQ30:IJZ30"/>
    <mergeCell ref="IKA30:IKJ30"/>
    <mergeCell ref="IKK30:IKT30"/>
    <mergeCell ref="IGE30:IGN30"/>
    <mergeCell ref="IGO30:IGX30"/>
    <mergeCell ref="IGY30:IHH30"/>
    <mergeCell ref="IHI30:IHR30"/>
    <mergeCell ref="IHS30:IIB30"/>
    <mergeCell ref="IIC30:IIL30"/>
    <mergeCell ref="IDW30:IEF30"/>
    <mergeCell ref="IEG30:IEP30"/>
    <mergeCell ref="IEQ30:IEZ30"/>
    <mergeCell ref="IFA30:IFJ30"/>
    <mergeCell ref="IFK30:IFT30"/>
    <mergeCell ref="IFU30:IGD30"/>
    <mergeCell ref="IPK30:IPT30"/>
    <mergeCell ref="IPU30:IQD30"/>
    <mergeCell ref="IQE30:IQN30"/>
    <mergeCell ref="IQO30:IQX30"/>
    <mergeCell ref="IQY30:IRH30"/>
    <mergeCell ref="IRI30:IRR30"/>
    <mergeCell ref="INC30:INL30"/>
    <mergeCell ref="INM30:INV30"/>
    <mergeCell ref="INW30:IOF30"/>
    <mergeCell ref="IOG30:IOP30"/>
    <mergeCell ref="IOQ30:IOZ30"/>
    <mergeCell ref="IPA30:IPJ30"/>
    <mergeCell ref="IKU30:ILD30"/>
    <mergeCell ref="ILE30:ILN30"/>
    <mergeCell ref="ILO30:ILX30"/>
    <mergeCell ref="ILY30:IMH30"/>
    <mergeCell ref="IMI30:IMR30"/>
    <mergeCell ref="IMS30:INB30"/>
    <mergeCell ref="IWI30:IWR30"/>
    <mergeCell ref="IWS30:IXB30"/>
    <mergeCell ref="IXC30:IXL30"/>
    <mergeCell ref="IXM30:IXV30"/>
    <mergeCell ref="IXW30:IYF30"/>
    <mergeCell ref="IYG30:IYP30"/>
    <mergeCell ref="IUA30:IUJ30"/>
    <mergeCell ref="IUK30:IUT30"/>
    <mergeCell ref="IUU30:IVD30"/>
    <mergeCell ref="IVE30:IVN30"/>
    <mergeCell ref="IVO30:IVX30"/>
    <mergeCell ref="IVY30:IWH30"/>
    <mergeCell ref="IRS30:ISB30"/>
    <mergeCell ref="ISC30:ISL30"/>
    <mergeCell ref="ISM30:ISV30"/>
    <mergeCell ref="ISW30:ITF30"/>
    <mergeCell ref="ITG30:ITP30"/>
    <mergeCell ref="ITQ30:ITZ30"/>
    <mergeCell ref="JDG30:JDP30"/>
    <mergeCell ref="JDQ30:JDZ30"/>
    <mergeCell ref="JEA30:JEJ30"/>
    <mergeCell ref="JEK30:JET30"/>
    <mergeCell ref="JEU30:JFD30"/>
    <mergeCell ref="JFE30:JFN30"/>
    <mergeCell ref="JAY30:JBH30"/>
    <mergeCell ref="JBI30:JBR30"/>
    <mergeCell ref="JBS30:JCB30"/>
    <mergeCell ref="JCC30:JCL30"/>
    <mergeCell ref="JCM30:JCV30"/>
    <mergeCell ref="JCW30:JDF30"/>
    <mergeCell ref="IYQ30:IYZ30"/>
    <mergeCell ref="IZA30:IZJ30"/>
    <mergeCell ref="IZK30:IZT30"/>
    <mergeCell ref="IZU30:JAD30"/>
    <mergeCell ref="JAE30:JAN30"/>
    <mergeCell ref="JAO30:JAX30"/>
    <mergeCell ref="JKE30:JKN30"/>
    <mergeCell ref="JKO30:JKX30"/>
    <mergeCell ref="JKY30:JLH30"/>
    <mergeCell ref="JLI30:JLR30"/>
    <mergeCell ref="JLS30:JMB30"/>
    <mergeCell ref="JMC30:JML30"/>
    <mergeCell ref="JHW30:JIF30"/>
    <mergeCell ref="JIG30:JIP30"/>
    <mergeCell ref="JIQ30:JIZ30"/>
    <mergeCell ref="JJA30:JJJ30"/>
    <mergeCell ref="JJK30:JJT30"/>
    <mergeCell ref="JJU30:JKD30"/>
    <mergeCell ref="JFO30:JFX30"/>
    <mergeCell ref="JFY30:JGH30"/>
    <mergeCell ref="JGI30:JGR30"/>
    <mergeCell ref="JGS30:JHB30"/>
    <mergeCell ref="JHC30:JHL30"/>
    <mergeCell ref="JHM30:JHV30"/>
    <mergeCell ref="JRC30:JRL30"/>
    <mergeCell ref="JRM30:JRV30"/>
    <mergeCell ref="JRW30:JSF30"/>
    <mergeCell ref="JSG30:JSP30"/>
    <mergeCell ref="JSQ30:JSZ30"/>
    <mergeCell ref="JTA30:JTJ30"/>
    <mergeCell ref="JOU30:JPD30"/>
    <mergeCell ref="JPE30:JPN30"/>
    <mergeCell ref="JPO30:JPX30"/>
    <mergeCell ref="JPY30:JQH30"/>
    <mergeCell ref="JQI30:JQR30"/>
    <mergeCell ref="JQS30:JRB30"/>
    <mergeCell ref="JMM30:JMV30"/>
    <mergeCell ref="JMW30:JNF30"/>
    <mergeCell ref="JNG30:JNP30"/>
    <mergeCell ref="JNQ30:JNZ30"/>
    <mergeCell ref="JOA30:JOJ30"/>
    <mergeCell ref="JOK30:JOT30"/>
    <mergeCell ref="JYA30:JYJ30"/>
    <mergeCell ref="JYK30:JYT30"/>
    <mergeCell ref="JYU30:JZD30"/>
    <mergeCell ref="JZE30:JZN30"/>
    <mergeCell ref="JZO30:JZX30"/>
    <mergeCell ref="JZY30:KAH30"/>
    <mergeCell ref="JVS30:JWB30"/>
    <mergeCell ref="JWC30:JWL30"/>
    <mergeCell ref="JWM30:JWV30"/>
    <mergeCell ref="JWW30:JXF30"/>
    <mergeCell ref="JXG30:JXP30"/>
    <mergeCell ref="JXQ30:JXZ30"/>
    <mergeCell ref="JTK30:JTT30"/>
    <mergeCell ref="JTU30:JUD30"/>
    <mergeCell ref="JUE30:JUN30"/>
    <mergeCell ref="JUO30:JUX30"/>
    <mergeCell ref="JUY30:JVH30"/>
    <mergeCell ref="JVI30:JVR30"/>
    <mergeCell ref="KEY30:KFH30"/>
    <mergeCell ref="KFI30:KFR30"/>
    <mergeCell ref="KFS30:KGB30"/>
    <mergeCell ref="KGC30:KGL30"/>
    <mergeCell ref="KGM30:KGV30"/>
    <mergeCell ref="KGW30:KHF30"/>
    <mergeCell ref="KCQ30:KCZ30"/>
    <mergeCell ref="KDA30:KDJ30"/>
    <mergeCell ref="KDK30:KDT30"/>
    <mergeCell ref="KDU30:KED30"/>
    <mergeCell ref="KEE30:KEN30"/>
    <mergeCell ref="KEO30:KEX30"/>
    <mergeCell ref="KAI30:KAR30"/>
    <mergeCell ref="KAS30:KBB30"/>
    <mergeCell ref="KBC30:KBL30"/>
    <mergeCell ref="KBM30:KBV30"/>
    <mergeCell ref="KBW30:KCF30"/>
    <mergeCell ref="KCG30:KCP30"/>
    <mergeCell ref="KLW30:KMF30"/>
    <mergeCell ref="KMG30:KMP30"/>
    <mergeCell ref="KMQ30:KMZ30"/>
    <mergeCell ref="KNA30:KNJ30"/>
    <mergeCell ref="KNK30:KNT30"/>
    <mergeCell ref="KNU30:KOD30"/>
    <mergeCell ref="KJO30:KJX30"/>
    <mergeCell ref="KJY30:KKH30"/>
    <mergeCell ref="KKI30:KKR30"/>
    <mergeCell ref="KKS30:KLB30"/>
    <mergeCell ref="KLC30:KLL30"/>
    <mergeCell ref="KLM30:KLV30"/>
    <mergeCell ref="KHG30:KHP30"/>
    <mergeCell ref="KHQ30:KHZ30"/>
    <mergeCell ref="KIA30:KIJ30"/>
    <mergeCell ref="KIK30:KIT30"/>
    <mergeCell ref="KIU30:KJD30"/>
    <mergeCell ref="KJE30:KJN30"/>
    <mergeCell ref="KSU30:KTD30"/>
    <mergeCell ref="KTE30:KTN30"/>
    <mergeCell ref="KTO30:KTX30"/>
    <mergeCell ref="KTY30:KUH30"/>
    <mergeCell ref="KUI30:KUR30"/>
    <mergeCell ref="KUS30:KVB30"/>
    <mergeCell ref="KQM30:KQV30"/>
    <mergeCell ref="KQW30:KRF30"/>
    <mergeCell ref="KRG30:KRP30"/>
    <mergeCell ref="KRQ30:KRZ30"/>
    <mergeCell ref="KSA30:KSJ30"/>
    <mergeCell ref="KSK30:KST30"/>
    <mergeCell ref="KOE30:KON30"/>
    <mergeCell ref="KOO30:KOX30"/>
    <mergeCell ref="KOY30:KPH30"/>
    <mergeCell ref="KPI30:KPR30"/>
    <mergeCell ref="KPS30:KQB30"/>
    <mergeCell ref="KQC30:KQL30"/>
    <mergeCell ref="KZS30:LAB30"/>
    <mergeCell ref="LAC30:LAL30"/>
    <mergeCell ref="LAM30:LAV30"/>
    <mergeCell ref="LAW30:LBF30"/>
    <mergeCell ref="LBG30:LBP30"/>
    <mergeCell ref="LBQ30:LBZ30"/>
    <mergeCell ref="KXK30:KXT30"/>
    <mergeCell ref="KXU30:KYD30"/>
    <mergeCell ref="KYE30:KYN30"/>
    <mergeCell ref="KYO30:KYX30"/>
    <mergeCell ref="KYY30:KZH30"/>
    <mergeCell ref="KZI30:KZR30"/>
    <mergeCell ref="KVC30:KVL30"/>
    <mergeCell ref="KVM30:KVV30"/>
    <mergeCell ref="KVW30:KWF30"/>
    <mergeCell ref="KWG30:KWP30"/>
    <mergeCell ref="KWQ30:KWZ30"/>
    <mergeCell ref="KXA30:KXJ30"/>
    <mergeCell ref="LGQ30:LGZ30"/>
    <mergeCell ref="LHA30:LHJ30"/>
    <mergeCell ref="LHK30:LHT30"/>
    <mergeCell ref="LHU30:LID30"/>
    <mergeCell ref="LIE30:LIN30"/>
    <mergeCell ref="LIO30:LIX30"/>
    <mergeCell ref="LEI30:LER30"/>
    <mergeCell ref="LES30:LFB30"/>
    <mergeCell ref="LFC30:LFL30"/>
    <mergeCell ref="LFM30:LFV30"/>
    <mergeCell ref="LFW30:LGF30"/>
    <mergeCell ref="LGG30:LGP30"/>
    <mergeCell ref="LCA30:LCJ30"/>
    <mergeCell ref="LCK30:LCT30"/>
    <mergeCell ref="LCU30:LDD30"/>
    <mergeCell ref="LDE30:LDN30"/>
    <mergeCell ref="LDO30:LDX30"/>
    <mergeCell ref="LDY30:LEH30"/>
    <mergeCell ref="LNO30:LNX30"/>
    <mergeCell ref="LNY30:LOH30"/>
    <mergeCell ref="LOI30:LOR30"/>
    <mergeCell ref="LOS30:LPB30"/>
    <mergeCell ref="LPC30:LPL30"/>
    <mergeCell ref="LPM30:LPV30"/>
    <mergeCell ref="LLG30:LLP30"/>
    <mergeCell ref="LLQ30:LLZ30"/>
    <mergeCell ref="LMA30:LMJ30"/>
    <mergeCell ref="LMK30:LMT30"/>
    <mergeCell ref="LMU30:LND30"/>
    <mergeCell ref="LNE30:LNN30"/>
    <mergeCell ref="LIY30:LJH30"/>
    <mergeCell ref="LJI30:LJR30"/>
    <mergeCell ref="LJS30:LKB30"/>
    <mergeCell ref="LKC30:LKL30"/>
    <mergeCell ref="LKM30:LKV30"/>
    <mergeCell ref="LKW30:LLF30"/>
    <mergeCell ref="LUM30:LUV30"/>
    <mergeCell ref="LUW30:LVF30"/>
    <mergeCell ref="LVG30:LVP30"/>
    <mergeCell ref="LVQ30:LVZ30"/>
    <mergeCell ref="LWA30:LWJ30"/>
    <mergeCell ref="LWK30:LWT30"/>
    <mergeCell ref="LSE30:LSN30"/>
    <mergeCell ref="LSO30:LSX30"/>
    <mergeCell ref="LSY30:LTH30"/>
    <mergeCell ref="LTI30:LTR30"/>
    <mergeCell ref="LTS30:LUB30"/>
    <mergeCell ref="LUC30:LUL30"/>
    <mergeCell ref="LPW30:LQF30"/>
    <mergeCell ref="LQG30:LQP30"/>
    <mergeCell ref="LQQ30:LQZ30"/>
    <mergeCell ref="LRA30:LRJ30"/>
    <mergeCell ref="LRK30:LRT30"/>
    <mergeCell ref="LRU30:LSD30"/>
    <mergeCell ref="MBK30:MBT30"/>
    <mergeCell ref="MBU30:MCD30"/>
    <mergeCell ref="MCE30:MCN30"/>
    <mergeCell ref="MCO30:MCX30"/>
    <mergeCell ref="MCY30:MDH30"/>
    <mergeCell ref="MDI30:MDR30"/>
    <mergeCell ref="LZC30:LZL30"/>
    <mergeCell ref="LZM30:LZV30"/>
    <mergeCell ref="LZW30:MAF30"/>
    <mergeCell ref="MAG30:MAP30"/>
    <mergeCell ref="MAQ30:MAZ30"/>
    <mergeCell ref="MBA30:MBJ30"/>
    <mergeCell ref="LWU30:LXD30"/>
    <mergeCell ref="LXE30:LXN30"/>
    <mergeCell ref="LXO30:LXX30"/>
    <mergeCell ref="LXY30:LYH30"/>
    <mergeCell ref="LYI30:LYR30"/>
    <mergeCell ref="LYS30:LZB30"/>
    <mergeCell ref="MII30:MIR30"/>
    <mergeCell ref="MIS30:MJB30"/>
    <mergeCell ref="MJC30:MJL30"/>
    <mergeCell ref="MJM30:MJV30"/>
    <mergeCell ref="MJW30:MKF30"/>
    <mergeCell ref="MKG30:MKP30"/>
    <mergeCell ref="MGA30:MGJ30"/>
    <mergeCell ref="MGK30:MGT30"/>
    <mergeCell ref="MGU30:MHD30"/>
    <mergeCell ref="MHE30:MHN30"/>
    <mergeCell ref="MHO30:MHX30"/>
    <mergeCell ref="MHY30:MIH30"/>
    <mergeCell ref="MDS30:MEB30"/>
    <mergeCell ref="MEC30:MEL30"/>
    <mergeCell ref="MEM30:MEV30"/>
    <mergeCell ref="MEW30:MFF30"/>
    <mergeCell ref="MFG30:MFP30"/>
    <mergeCell ref="MFQ30:MFZ30"/>
    <mergeCell ref="MPG30:MPP30"/>
    <mergeCell ref="MPQ30:MPZ30"/>
    <mergeCell ref="MQA30:MQJ30"/>
    <mergeCell ref="MQK30:MQT30"/>
    <mergeCell ref="MQU30:MRD30"/>
    <mergeCell ref="MRE30:MRN30"/>
    <mergeCell ref="MMY30:MNH30"/>
    <mergeCell ref="MNI30:MNR30"/>
    <mergeCell ref="MNS30:MOB30"/>
    <mergeCell ref="MOC30:MOL30"/>
    <mergeCell ref="MOM30:MOV30"/>
    <mergeCell ref="MOW30:MPF30"/>
    <mergeCell ref="MKQ30:MKZ30"/>
    <mergeCell ref="MLA30:MLJ30"/>
    <mergeCell ref="MLK30:MLT30"/>
    <mergeCell ref="MLU30:MMD30"/>
    <mergeCell ref="MME30:MMN30"/>
    <mergeCell ref="MMO30:MMX30"/>
    <mergeCell ref="MWE30:MWN30"/>
    <mergeCell ref="MWO30:MWX30"/>
    <mergeCell ref="MWY30:MXH30"/>
    <mergeCell ref="MXI30:MXR30"/>
    <mergeCell ref="MXS30:MYB30"/>
    <mergeCell ref="MYC30:MYL30"/>
    <mergeCell ref="MTW30:MUF30"/>
    <mergeCell ref="MUG30:MUP30"/>
    <mergeCell ref="MUQ30:MUZ30"/>
    <mergeCell ref="MVA30:MVJ30"/>
    <mergeCell ref="MVK30:MVT30"/>
    <mergeCell ref="MVU30:MWD30"/>
    <mergeCell ref="MRO30:MRX30"/>
    <mergeCell ref="MRY30:MSH30"/>
    <mergeCell ref="MSI30:MSR30"/>
    <mergeCell ref="MSS30:MTB30"/>
    <mergeCell ref="MTC30:MTL30"/>
    <mergeCell ref="MTM30:MTV30"/>
    <mergeCell ref="NDC30:NDL30"/>
    <mergeCell ref="NDM30:NDV30"/>
    <mergeCell ref="NDW30:NEF30"/>
    <mergeCell ref="NEG30:NEP30"/>
    <mergeCell ref="NEQ30:NEZ30"/>
    <mergeCell ref="NFA30:NFJ30"/>
    <mergeCell ref="NAU30:NBD30"/>
    <mergeCell ref="NBE30:NBN30"/>
    <mergeCell ref="NBO30:NBX30"/>
    <mergeCell ref="NBY30:NCH30"/>
    <mergeCell ref="NCI30:NCR30"/>
    <mergeCell ref="NCS30:NDB30"/>
    <mergeCell ref="MYM30:MYV30"/>
    <mergeCell ref="MYW30:MZF30"/>
    <mergeCell ref="MZG30:MZP30"/>
    <mergeCell ref="MZQ30:MZZ30"/>
    <mergeCell ref="NAA30:NAJ30"/>
    <mergeCell ref="NAK30:NAT30"/>
    <mergeCell ref="NKA30:NKJ30"/>
    <mergeCell ref="NKK30:NKT30"/>
    <mergeCell ref="NKU30:NLD30"/>
    <mergeCell ref="NLE30:NLN30"/>
    <mergeCell ref="NLO30:NLX30"/>
    <mergeCell ref="NLY30:NMH30"/>
    <mergeCell ref="NHS30:NIB30"/>
    <mergeCell ref="NIC30:NIL30"/>
    <mergeCell ref="NIM30:NIV30"/>
    <mergeCell ref="NIW30:NJF30"/>
    <mergeCell ref="NJG30:NJP30"/>
    <mergeCell ref="NJQ30:NJZ30"/>
    <mergeCell ref="NFK30:NFT30"/>
    <mergeCell ref="NFU30:NGD30"/>
    <mergeCell ref="NGE30:NGN30"/>
    <mergeCell ref="NGO30:NGX30"/>
    <mergeCell ref="NGY30:NHH30"/>
    <mergeCell ref="NHI30:NHR30"/>
    <mergeCell ref="NQY30:NRH30"/>
    <mergeCell ref="NRI30:NRR30"/>
    <mergeCell ref="NRS30:NSB30"/>
    <mergeCell ref="NSC30:NSL30"/>
    <mergeCell ref="NSM30:NSV30"/>
    <mergeCell ref="NSW30:NTF30"/>
    <mergeCell ref="NOQ30:NOZ30"/>
    <mergeCell ref="NPA30:NPJ30"/>
    <mergeCell ref="NPK30:NPT30"/>
    <mergeCell ref="NPU30:NQD30"/>
    <mergeCell ref="NQE30:NQN30"/>
    <mergeCell ref="NQO30:NQX30"/>
    <mergeCell ref="NMI30:NMR30"/>
    <mergeCell ref="NMS30:NNB30"/>
    <mergeCell ref="NNC30:NNL30"/>
    <mergeCell ref="NNM30:NNV30"/>
    <mergeCell ref="NNW30:NOF30"/>
    <mergeCell ref="NOG30:NOP30"/>
    <mergeCell ref="NXW30:NYF30"/>
    <mergeCell ref="NYG30:NYP30"/>
    <mergeCell ref="NYQ30:NYZ30"/>
    <mergeCell ref="NZA30:NZJ30"/>
    <mergeCell ref="NZK30:NZT30"/>
    <mergeCell ref="NZU30:OAD30"/>
    <mergeCell ref="NVO30:NVX30"/>
    <mergeCell ref="NVY30:NWH30"/>
    <mergeCell ref="NWI30:NWR30"/>
    <mergeCell ref="NWS30:NXB30"/>
    <mergeCell ref="NXC30:NXL30"/>
    <mergeCell ref="NXM30:NXV30"/>
    <mergeCell ref="NTG30:NTP30"/>
    <mergeCell ref="NTQ30:NTZ30"/>
    <mergeCell ref="NUA30:NUJ30"/>
    <mergeCell ref="NUK30:NUT30"/>
    <mergeCell ref="NUU30:NVD30"/>
    <mergeCell ref="NVE30:NVN30"/>
    <mergeCell ref="OEU30:OFD30"/>
    <mergeCell ref="OFE30:OFN30"/>
    <mergeCell ref="OFO30:OFX30"/>
    <mergeCell ref="OFY30:OGH30"/>
    <mergeCell ref="OGI30:OGR30"/>
    <mergeCell ref="OGS30:OHB30"/>
    <mergeCell ref="OCM30:OCV30"/>
    <mergeCell ref="OCW30:ODF30"/>
    <mergeCell ref="ODG30:ODP30"/>
    <mergeCell ref="ODQ30:ODZ30"/>
    <mergeCell ref="OEA30:OEJ30"/>
    <mergeCell ref="OEK30:OET30"/>
    <mergeCell ref="OAE30:OAN30"/>
    <mergeCell ref="OAO30:OAX30"/>
    <mergeCell ref="OAY30:OBH30"/>
    <mergeCell ref="OBI30:OBR30"/>
    <mergeCell ref="OBS30:OCB30"/>
    <mergeCell ref="OCC30:OCL30"/>
    <mergeCell ref="OLS30:OMB30"/>
    <mergeCell ref="OMC30:OML30"/>
    <mergeCell ref="OMM30:OMV30"/>
    <mergeCell ref="OMW30:ONF30"/>
    <mergeCell ref="ONG30:ONP30"/>
    <mergeCell ref="ONQ30:ONZ30"/>
    <mergeCell ref="OJK30:OJT30"/>
    <mergeCell ref="OJU30:OKD30"/>
    <mergeCell ref="OKE30:OKN30"/>
    <mergeCell ref="OKO30:OKX30"/>
    <mergeCell ref="OKY30:OLH30"/>
    <mergeCell ref="OLI30:OLR30"/>
    <mergeCell ref="OHC30:OHL30"/>
    <mergeCell ref="OHM30:OHV30"/>
    <mergeCell ref="OHW30:OIF30"/>
    <mergeCell ref="OIG30:OIP30"/>
    <mergeCell ref="OIQ30:OIZ30"/>
    <mergeCell ref="OJA30:OJJ30"/>
    <mergeCell ref="OSQ30:OSZ30"/>
    <mergeCell ref="OTA30:OTJ30"/>
    <mergeCell ref="OTK30:OTT30"/>
    <mergeCell ref="OTU30:OUD30"/>
    <mergeCell ref="OUE30:OUN30"/>
    <mergeCell ref="OUO30:OUX30"/>
    <mergeCell ref="OQI30:OQR30"/>
    <mergeCell ref="OQS30:ORB30"/>
    <mergeCell ref="ORC30:ORL30"/>
    <mergeCell ref="ORM30:ORV30"/>
    <mergeCell ref="ORW30:OSF30"/>
    <mergeCell ref="OSG30:OSP30"/>
    <mergeCell ref="OOA30:OOJ30"/>
    <mergeCell ref="OOK30:OOT30"/>
    <mergeCell ref="OOU30:OPD30"/>
    <mergeCell ref="OPE30:OPN30"/>
    <mergeCell ref="OPO30:OPX30"/>
    <mergeCell ref="OPY30:OQH30"/>
    <mergeCell ref="OZO30:OZX30"/>
    <mergeCell ref="OZY30:PAH30"/>
    <mergeCell ref="PAI30:PAR30"/>
    <mergeCell ref="PAS30:PBB30"/>
    <mergeCell ref="PBC30:PBL30"/>
    <mergeCell ref="PBM30:PBV30"/>
    <mergeCell ref="OXG30:OXP30"/>
    <mergeCell ref="OXQ30:OXZ30"/>
    <mergeCell ref="OYA30:OYJ30"/>
    <mergeCell ref="OYK30:OYT30"/>
    <mergeCell ref="OYU30:OZD30"/>
    <mergeCell ref="OZE30:OZN30"/>
    <mergeCell ref="OUY30:OVH30"/>
    <mergeCell ref="OVI30:OVR30"/>
    <mergeCell ref="OVS30:OWB30"/>
    <mergeCell ref="OWC30:OWL30"/>
    <mergeCell ref="OWM30:OWV30"/>
    <mergeCell ref="OWW30:OXF30"/>
    <mergeCell ref="PGM30:PGV30"/>
    <mergeCell ref="PGW30:PHF30"/>
    <mergeCell ref="PHG30:PHP30"/>
    <mergeCell ref="PHQ30:PHZ30"/>
    <mergeCell ref="PIA30:PIJ30"/>
    <mergeCell ref="PIK30:PIT30"/>
    <mergeCell ref="PEE30:PEN30"/>
    <mergeCell ref="PEO30:PEX30"/>
    <mergeCell ref="PEY30:PFH30"/>
    <mergeCell ref="PFI30:PFR30"/>
    <mergeCell ref="PFS30:PGB30"/>
    <mergeCell ref="PGC30:PGL30"/>
    <mergeCell ref="PBW30:PCF30"/>
    <mergeCell ref="PCG30:PCP30"/>
    <mergeCell ref="PCQ30:PCZ30"/>
    <mergeCell ref="PDA30:PDJ30"/>
    <mergeCell ref="PDK30:PDT30"/>
    <mergeCell ref="PDU30:PED30"/>
    <mergeCell ref="PNK30:PNT30"/>
    <mergeCell ref="PNU30:POD30"/>
    <mergeCell ref="POE30:PON30"/>
    <mergeCell ref="POO30:POX30"/>
    <mergeCell ref="POY30:PPH30"/>
    <mergeCell ref="PPI30:PPR30"/>
    <mergeCell ref="PLC30:PLL30"/>
    <mergeCell ref="PLM30:PLV30"/>
    <mergeCell ref="PLW30:PMF30"/>
    <mergeCell ref="PMG30:PMP30"/>
    <mergeCell ref="PMQ30:PMZ30"/>
    <mergeCell ref="PNA30:PNJ30"/>
    <mergeCell ref="PIU30:PJD30"/>
    <mergeCell ref="PJE30:PJN30"/>
    <mergeCell ref="PJO30:PJX30"/>
    <mergeCell ref="PJY30:PKH30"/>
    <mergeCell ref="PKI30:PKR30"/>
    <mergeCell ref="PKS30:PLB30"/>
    <mergeCell ref="PUI30:PUR30"/>
    <mergeCell ref="PUS30:PVB30"/>
    <mergeCell ref="PVC30:PVL30"/>
    <mergeCell ref="PVM30:PVV30"/>
    <mergeCell ref="PVW30:PWF30"/>
    <mergeCell ref="PWG30:PWP30"/>
    <mergeCell ref="PSA30:PSJ30"/>
    <mergeCell ref="PSK30:PST30"/>
    <mergeCell ref="PSU30:PTD30"/>
    <mergeCell ref="PTE30:PTN30"/>
    <mergeCell ref="PTO30:PTX30"/>
    <mergeCell ref="PTY30:PUH30"/>
    <mergeCell ref="PPS30:PQB30"/>
    <mergeCell ref="PQC30:PQL30"/>
    <mergeCell ref="PQM30:PQV30"/>
    <mergeCell ref="PQW30:PRF30"/>
    <mergeCell ref="PRG30:PRP30"/>
    <mergeCell ref="PRQ30:PRZ30"/>
    <mergeCell ref="QBG30:QBP30"/>
    <mergeCell ref="QBQ30:QBZ30"/>
    <mergeCell ref="QCA30:QCJ30"/>
    <mergeCell ref="QCK30:QCT30"/>
    <mergeCell ref="QCU30:QDD30"/>
    <mergeCell ref="QDE30:QDN30"/>
    <mergeCell ref="PYY30:PZH30"/>
    <mergeCell ref="PZI30:PZR30"/>
    <mergeCell ref="PZS30:QAB30"/>
    <mergeCell ref="QAC30:QAL30"/>
    <mergeCell ref="QAM30:QAV30"/>
    <mergeCell ref="QAW30:QBF30"/>
    <mergeCell ref="PWQ30:PWZ30"/>
    <mergeCell ref="PXA30:PXJ30"/>
    <mergeCell ref="PXK30:PXT30"/>
    <mergeCell ref="PXU30:PYD30"/>
    <mergeCell ref="PYE30:PYN30"/>
    <mergeCell ref="PYO30:PYX30"/>
    <mergeCell ref="QIE30:QIN30"/>
    <mergeCell ref="QIO30:QIX30"/>
    <mergeCell ref="QIY30:QJH30"/>
    <mergeCell ref="QJI30:QJR30"/>
    <mergeCell ref="QJS30:QKB30"/>
    <mergeCell ref="QKC30:QKL30"/>
    <mergeCell ref="QFW30:QGF30"/>
    <mergeCell ref="QGG30:QGP30"/>
    <mergeCell ref="QGQ30:QGZ30"/>
    <mergeCell ref="QHA30:QHJ30"/>
    <mergeCell ref="QHK30:QHT30"/>
    <mergeCell ref="QHU30:QID30"/>
    <mergeCell ref="QDO30:QDX30"/>
    <mergeCell ref="QDY30:QEH30"/>
    <mergeCell ref="QEI30:QER30"/>
    <mergeCell ref="QES30:QFB30"/>
    <mergeCell ref="QFC30:QFL30"/>
    <mergeCell ref="QFM30:QFV30"/>
    <mergeCell ref="QPC30:QPL30"/>
    <mergeCell ref="QPM30:QPV30"/>
    <mergeCell ref="QPW30:QQF30"/>
    <mergeCell ref="QQG30:QQP30"/>
    <mergeCell ref="QQQ30:QQZ30"/>
    <mergeCell ref="QRA30:QRJ30"/>
    <mergeCell ref="QMU30:QND30"/>
    <mergeCell ref="QNE30:QNN30"/>
    <mergeCell ref="QNO30:QNX30"/>
    <mergeCell ref="QNY30:QOH30"/>
    <mergeCell ref="QOI30:QOR30"/>
    <mergeCell ref="QOS30:QPB30"/>
    <mergeCell ref="QKM30:QKV30"/>
    <mergeCell ref="QKW30:QLF30"/>
    <mergeCell ref="QLG30:QLP30"/>
    <mergeCell ref="QLQ30:QLZ30"/>
    <mergeCell ref="QMA30:QMJ30"/>
    <mergeCell ref="QMK30:QMT30"/>
    <mergeCell ref="QWA30:QWJ30"/>
    <mergeCell ref="QWK30:QWT30"/>
    <mergeCell ref="QWU30:QXD30"/>
    <mergeCell ref="QXE30:QXN30"/>
    <mergeCell ref="QXO30:QXX30"/>
    <mergeCell ref="QXY30:QYH30"/>
    <mergeCell ref="QTS30:QUB30"/>
    <mergeCell ref="QUC30:QUL30"/>
    <mergeCell ref="QUM30:QUV30"/>
    <mergeCell ref="QUW30:QVF30"/>
    <mergeCell ref="QVG30:QVP30"/>
    <mergeCell ref="QVQ30:QVZ30"/>
    <mergeCell ref="QRK30:QRT30"/>
    <mergeCell ref="QRU30:QSD30"/>
    <mergeCell ref="QSE30:QSN30"/>
    <mergeCell ref="QSO30:QSX30"/>
    <mergeCell ref="QSY30:QTH30"/>
    <mergeCell ref="QTI30:QTR30"/>
    <mergeCell ref="RCY30:RDH30"/>
    <mergeCell ref="RDI30:RDR30"/>
    <mergeCell ref="RDS30:REB30"/>
    <mergeCell ref="REC30:REL30"/>
    <mergeCell ref="REM30:REV30"/>
    <mergeCell ref="REW30:RFF30"/>
    <mergeCell ref="RAQ30:RAZ30"/>
    <mergeCell ref="RBA30:RBJ30"/>
    <mergeCell ref="RBK30:RBT30"/>
    <mergeCell ref="RBU30:RCD30"/>
    <mergeCell ref="RCE30:RCN30"/>
    <mergeCell ref="RCO30:RCX30"/>
    <mergeCell ref="QYI30:QYR30"/>
    <mergeCell ref="QYS30:QZB30"/>
    <mergeCell ref="QZC30:QZL30"/>
    <mergeCell ref="QZM30:QZV30"/>
    <mergeCell ref="QZW30:RAF30"/>
    <mergeCell ref="RAG30:RAP30"/>
    <mergeCell ref="RJW30:RKF30"/>
    <mergeCell ref="RKG30:RKP30"/>
    <mergeCell ref="RKQ30:RKZ30"/>
    <mergeCell ref="RLA30:RLJ30"/>
    <mergeCell ref="RLK30:RLT30"/>
    <mergeCell ref="RLU30:RMD30"/>
    <mergeCell ref="RHO30:RHX30"/>
    <mergeCell ref="RHY30:RIH30"/>
    <mergeCell ref="RII30:RIR30"/>
    <mergeCell ref="RIS30:RJB30"/>
    <mergeCell ref="RJC30:RJL30"/>
    <mergeCell ref="RJM30:RJV30"/>
    <mergeCell ref="RFG30:RFP30"/>
    <mergeCell ref="RFQ30:RFZ30"/>
    <mergeCell ref="RGA30:RGJ30"/>
    <mergeCell ref="RGK30:RGT30"/>
    <mergeCell ref="RGU30:RHD30"/>
    <mergeCell ref="RHE30:RHN30"/>
    <mergeCell ref="RQU30:RRD30"/>
    <mergeCell ref="RRE30:RRN30"/>
    <mergeCell ref="RRO30:RRX30"/>
    <mergeCell ref="RRY30:RSH30"/>
    <mergeCell ref="RSI30:RSR30"/>
    <mergeCell ref="RSS30:RTB30"/>
    <mergeCell ref="ROM30:ROV30"/>
    <mergeCell ref="ROW30:RPF30"/>
    <mergeCell ref="RPG30:RPP30"/>
    <mergeCell ref="RPQ30:RPZ30"/>
    <mergeCell ref="RQA30:RQJ30"/>
    <mergeCell ref="RQK30:RQT30"/>
    <mergeCell ref="RME30:RMN30"/>
    <mergeCell ref="RMO30:RMX30"/>
    <mergeCell ref="RMY30:RNH30"/>
    <mergeCell ref="RNI30:RNR30"/>
    <mergeCell ref="RNS30:ROB30"/>
    <mergeCell ref="ROC30:ROL30"/>
    <mergeCell ref="RXS30:RYB30"/>
    <mergeCell ref="RYC30:RYL30"/>
    <mergeCell ref="RYM30:RYV30"/>
    <mergeCell ref="RYW30:RZF30"/>
    <mergeCell ref="RZG30:RZP30"/>
    <mergeCell ref="RZQ30:RZZ30"/>
    <mergeCell ref="RVK30:RVT30"/>
    <mergeCell ref="RVU30:RWD30"/>
    <mergeCell ref="RWE30:RWN30"/>
    <mergeCell ref="RWO30:RWX30"/>
    <mergeCell ref="RWY30:RXH30"/>
    <mergeCell ref="RXI30:RXR30"/>
    <mergeCell ref="RTC30:RTL30"/>
    <mergeCell ref="RTM30:RTV30"/>
    <mergeCell ref="RTW30:RUF30"/>
    <mergeCell ref="RUG30:RUP30"/>
    <mergeCell ref="RUQ30:RUZ30"/>
    <mergeCell ref="RVA30:RVJ30"/>
    <mergeCell ref="SEQ30:SEZ30"/>
    <mergeCell ref="SFA30:SFJ30"/>
    <mergeCell ref="SFK30:SFT30"/>
    <mergeCell ref="SFU30:SGD30"/>
    <mergeCell ref="SGE30:SGN30"/>
    <mergeCell ref="SGO30:SGX30"/>
    <mergeCell ref="SCI30:SCR30"/>
    <mergeCell ref="SCS30:SDB30"/>
    <mergeCell ref="SDC30:SDL30"/>
    <mergeCell ref="SDM30:SDV30"/>
    <mergeCell ref="SDW30:SEF30"/>
    <mergeCell ref="SEG30:SEP30"/>
    <mergeCell ref="SAA30:SAJ30"/>
    <mergeCell ref="SAK30:SAT30"/>
    <mergeCell ref="SAU30:SBD30"/>
    <mergeCell ref="SBE30:SBN30"/>
    <mergeCell ref="SBO30:SBX30"/>
    <mergeCell ref="SBY30:SCH30"/>
    <mergeCell ref="SLO30:SLX30"/>
    <mergeCell ref="SLY30:SMH30"/>
    <mergeCell ref="SMI30:SMR30"/>
    <mergeCell ref="SMS30:SNB30"/>
    <mergeCell ref="SNC30:SNL30"/>
    <mergeCell ref="SNM30:SNV30"/>
    <mergeCell ref="SJG30:SJP30"/>
    <mergeCell ref="SJQ30:SJZ30"/>
    <mergeCell ref="SKA30:SKJ30"/>
    <mergeCell ref="SKK30:SKT30"/>
    <mergeCell ref="SKU30:SLD30"/>
    <mergeCell ref="SLE30:SLN30"/>
    <mergeCell ref="SGY30:SHH30"/>
    <mergeCell ref="SHI30:SHR30"/>
    <mergeCell ref="SHS30:SIB30"/>
    <mergeCell ref="SIC30:SIL30"/>
    <mergeCell ref="SIM30:SIV30"/>
    <mergeCell ref="SIW30:SJF30"/>
    <mergeCell ref="SSM30:SSV30"/>
    <mergeCell ref="SSW30:STF30"/>
    <mergeCell ref="STG30:STP30"/>
    <mergeCell ref="STQ30:STZ30"/>
    <mergeCell ref="SUA30:SUJ30"/>
    <mergeCell ref="SUK30:SUT30"/>
    <mergeCell ref="SQE30:SQN30"/>
    <mergeCell ref="SQO30:SQX30"/>
    <mergeCell ref="SQY30:SRH30"/>
    <mergeCell ref="SRI30:SRR30"/>
    <mergeCell ref="SRS30:SSB30"/>
    <mergeCell ref="SSC30:SSL30"/>
    <mergeCell ref="SNW30:SOF30"/>
    <mergeCell ref="SOG30:SOP30"/>
    <mergeCell ref="SOQ30:SOZ30"/>
    <mergeCell ref="SPA30:SPJ30"/>
    <mergeCell ref="SPK30:SPT30"/>
    <mergeCell ref="SPU30:SQD30"/>
    <mergeCell ref="SZK30:SZT30"/>
    <mergeCell ref="SZU30:TAD30"/>
    <mergeCell ref="TAE30:TAN30"/>
    <mergeCell ref="TAO30:TAX30"/>
    <mergeCell ref="TAY30:TBH30"/>
    <mergeCell ref="TBI30:TBR30"/>
    <mergeCell ref="SXC30:SXL30"/>
    <mergeCell ref="SXM30:SXV30"/>
    <mergeCell ref="SXW30:SYF30"/>
    <mergeCell ref="SYG30:SYP30"/>
    <mergeCell ref="SYQ30:SYZ30"/>
    <mergeCell ref="SZA30:SZJ30"/>
    <mergeCell ref="SUU30:SVD30"/>
    <mergeCell ref="SVE30:SVN30"/>
    <mergeCell ref="SVO30:SVX30"/>
    <mergeCell ref="SVY30:SWH30"/>
    <mergeCell ref="SWI30:SWR30"/>
    <mergeCell ref="SWS30:SXB30"/>
    <mergeCell ref="TGI30:TGR30"/>
    <mergeCell ref="TGS30:THB30"/>
    <mergeCell ref="THC30:THL30"/>
    <mergeCell ref="THM30:THV30"/>
    <mergeCell ref="THW30:TIF30"/>
    <mergeCell ref="TIG30:TIP30"/>
    <mergeCell ref="TEA30:TEJ30"/>
    <mergeCell ref="TEK30:TET30"/>
    <mergeCell ref="TEU30:TFD30"/>
    <mergeCell ref="TFE30:TFN30"/>
    <mergeCell ref="TFO30:TFX30"/>
    <mergeCell ref="TFY30:TGH30"/>
    <mergeCell ref="TBS30:TCB30"/>
    <mergeCell ref="TCC30:TCL30"/>
    <mergeCell ref="TCM30:TCV30"/>
    <mergeCell ref="TCW30:TDF30"/>
    <mergeCell ref="TDG30:TDP30"/>
    <mergeCell ref="TDQ30:TDZ30"/>
    <mergeCell ref="TNG30:TNP30"/>
    <mergeCell ref="TNQ30:TNZ30"/>
    <mergeCell ref="TOA30:TOJ30"/>
    <mergeCell ref="TOK30:TOT30"/>
    <mergeCell ref="TOU30:TPD30"/>
    <mergeCell ref="TPE30:TPN30"/>
    <mergeCell ref="TKY30:TLH30"/>
    <mergeCell ref="TLI30:TLR30"/>
    <mergeCell ref="TLS30:TMB30"/>
    <mergeCell ref="TMC30:TML30"/>
    <mergeCell ref="TMM30:TMV30"/>
    <mergeCell ref="TMW30:TNF30"/>
    <mergeCell ref="TIQ30:TIZ30"/>
    <mergeCell ref="TJA30:TJJ30"/>
    <mergeCell ref="TJK30:TJT30"/>
    <mergeCell ref="TJU30:TKD30"/>
    <mergeCell ref="TKE30:TKN30"/>
    <mergeCell ref="TKO30:TKX30"/>
    <mergeCell ref="TUE30:TUN30"/>
    <mergeCell ref="TUO30:TUX30"/>
    <mergeCell ref="TUY30:TVH30"/>
    <mergeCell ref="TVI30:TVR30"/>
    <mergeCell ref="TVS30:TWB30"/>
    <mergeCell ref="TWC30:TWL30"/>
    <mergeCell ref="TRW30:TSF30"/>
    <mergeCell ref="TSG30:TSP30"/>
    <mergeCell ref="TSQ30:TSZ30"/>
    <mergeCell ref="TTA30:TTJ30"/>
    <mergeCell ref="TTK30:TTT30"/>
    <mergeCell ref="TTU30:TUD30"/>
    <mergeCell ref="TPO30:TPX30"/>
    <mergeCell ref="TPY30:TQH30"/>
    <mergeCell ref="TQI30:TQR30"/>
    <mergeCell ref="TQS30:TRB30"/>
    <mergeCell ref="TRC30:TRL30"/>
    <mergeCell ref="TRM30:TRV30"/>
    <mergeCell ref="UBC30:UBL30"/>
    <mergeCell ref="UBM30:UBV30"/>
    <mergeCell ref="UBW30:UCF30"/>
    <mergeCell ref="UCG30:UCP30"/>
    <mergeCell ref="UCQ30:UCZ30"/>
    <mergeCell ref="UDA30:UDJ30"/>
    <mergeCell ref="TYU30:TZD30"/>
    <mergeCell ref="TZE30:TZN30"/>
    <mergeCell ref="TZO30:TZX30"/>
    <mergeCell ref="TZY30:UAH30"/>
    <mergeCell ref="UAI30:UAR30"/>
    <mergeCell ref="UAS30:UBB30"/>
    <mergeCell ref="TWM30:TWV30"/>
    <mergeCell ref="TWW30:TXF30"/>
    <mergeCell ref="TXG30:TXP30"/>
    <mergeCell ref="TXQ30:TXZ30"/>
    <mergeCell ref="TYA30:TYJ30"/>
    <mergeCell ref="TYK30:TYT30"/>
    <mergeCell ref="UIA30:UIJ30"/>
    <mergeCell ref="UIK30:UIT30"/>
    <mergeCell ref="UIU30:UJD30"/>
    <mergeCell ref="UJE30:UJN30"/>
    <mergeCell ref="UJO30:UJX30"/>
    <mergeCell ref="UJY30:UKH30"/>
    <mergeCell ref="UFS30:UGB30"/>
    <mergeCell ref="UGC30:UGL30"/>
    <mergeCell ref="UGM30:UGV30"/>
    <mergeCell ref="UGW30:UHF30"/>
    <mergeCell ref="UHG30:UHP30"/>
    <mergeCell ref="UHQ30:UHZ30"/>
    <mergeCell ref="UDK30:UDT30"/>
    <mergeCell ref="UDU30:UED30"/>
    <mergeCell ref="UEE30:UEN30"/>
    <mergeCell ref="UEO30:UEX30"/>
    <mergeCell ref="UEY30:UFH30"/>
    <mergeCell ref="UFI30:UFR30"/>
    <mergeCell ref="UOY30:UPH30"/>
    <mergeCell ref="UPI30:UPR30"/>
    <mergeCell ref="UPS30:UQB30"/>
    <mergeCell ref="UQC30:UQL30"/>
    <mergeCell ref="UQM30:UQV30"/>
    <mergeCell ref="UQW30:URF30"/>
    <mergeCell ref="UMQ30:UMZ30"/>
    <mergeCell ref="UNA30:UNJ30"/>
    <mergeCell ref="UNK30:UNT30"/>
    <mergeCell ref="UNU30:UOD30"/>
    <mergeCell ref="UOE30:UON30"/>
    <mergeCell ref="UOO30:UOX30"/>
    <mergeCell ref="UKI30:UKR30"/>
    <mergeCell ref="UKS30:ULB30"/>
    <mergeCell ref="ULC30:ULL30"/>
    <mergeCell ref="ULM30:ULV30"/>
    <mergeCell ref="ULW30:UMF30"/>
    <mergeCell ref="UMG30:UMP30"/>
    <mergeCell ref="UVW30:UWF30"/>
    <mergeCell ref="UWG30:UWP30"/>
    <mergeCell ref="UWQ30:UWZ30"/>
    <mergeCell ref="UXA30:UXJ30"/>
    <mergeCell ref="UXK30:UXT30"/>
    <mergeCell ref="UXU30:UYD30"/>
    <mergeCell ref="UTO30:UTX30"/>
    <mergeCell ref="UTY30:UUH30"/>
    <mergeCell ref="UUI30:UUR30"/>
    <mergeCell ref="UUS30:UVB30"/>
    <mergeCell ref="UVC30:UVL30"/>
    <mergeCell ref="UVM30:UVV30"/>
    <mergeCell ref="URG30:URP30"/>
    <mergeCell ref="URQ30:URZ30"/>
    <mergeCell ref="USA30:USJ30"/>
    <mergeCell ref="USK30:UST30"/>
    <mergeCell ref="USU30:UTD30"/>
    <mergeCell ref="UTE30:UTN30"/>
    <mergeCell ref="VCU30:VDD30"/>
    <mergeCell ref="VDE30:VDN30"/>
    <mergeCell ref="VDO30:VDX30"/>
    <mergeCell ref="VDY30:VEH30"/>
    <mergeCell ref="VEI30:VER30"/>
    <mergeCell ref="VES30:VFB30"/>
    <mergeCell ref="VAM30:VAV30"/>
    <mergeCell ref="VAW30:VBF30"/>
    <mergeCell ref="VBG30:VBP30"/>
    <mergeCell ref="VBQ30:VBZ30"/>
    <mergeCell ref="VCA30:VCJ30"/>
    <mergeCell ref="VCK30:VCT30"/>
    <mergeCell ref="UYE30:UYN30"/>
    <mergeCell ref="UYO30:UYX30"/>
    <mergeCell ref="UYY30:UZH30"/>
    <mergeCell ref="UZI30:UZR30"/>
    <mergeCell ref="UZS30:VAB30"/>
    <mergeCell ref="VAC30:VAL30"/>
    <mergeCell ref="VJS30:VKB30"/>
    <mergeCell ref="VKC30:VKL30"/>
    <mergeCell ref="VKM30:VKV30"/>
    <mergeCell ref="VKW30:VLF30"/>
    <mergeCell ref="VLG30:VLP30"/>
    <mergeCell ref="VLQ30:VLZ30"/>
    <mergeCell ref="VHK30:VHT30"/>
    <mergeCell ref="VHU30:VID30"/>
    <mergeCell ref="VIE30:VIN30"/>
    <mergeCell ref="VIO30:VIX30"/>
    <mergeCell ref="VIY30:VJH30"/>
    <mergeCell ref="VJI30:VJR30"/>
    <mergeCell ref="VFC30:VFL30"/>
    <mergeCell ref="VFM30:VFV30"/>
    <mergeCell ref="VFW30:VGF30"/>
    <mergeCell ref="VGG30:VGP30"/>
    <mergeCell ref="VGQ30:VGZ30"/>
    <mergeCell ref="VHA30:VHJ30"/>
    <mergeCell ref="VQQ30:VQZ30"/>
    <mergeCell ref="VRA30:VRJ30"/>
    <mergeCell ref="VRK30:VRT30"/>
    <mergeCell ref="VRU30:VSD30"/>
    <mergeCell ref="VSE30:VSN30"/>
    <mergeCell ref="VSO30:VSX30"/>
    <mergeCell ref="VOI30:VOR30"/>
    <mergeCell ref="VOS30:VPB30"/>
    <mergeCell ref="VPC30:VPL30"/>
    <mergeCell ref="VPM30:VPV30"/>
    <mergeCell ref="VPW30:VQF30"/>
    <mergeCell ref="VQG30:VQP30"/>
    <mergeCell ref="VMA30:VMJ30"/>
    <mergeCell ref="VMK30:VMT30"/>
    <mergeCell ref="VMU30:VND30"/>
    <mergeCell ref="VNE30:VNN30"/>
    <mergeCell ref="VNO30:VNX30"/>
    <mergeCell ref="VNY30:VOH30"/>
    <mergeCell ref="VXO30:VXX30"/>
    <mergeCell ref="VXY30:VYH30"/>
    <mergeCell ref="VYI30:VYR30"/>
    <mergeCell ref="VYS30:VZB30"/>
    <mergeCell ref="VZC30:VZL30"/>
    <mergeCell ref="VZM30:VZV30"/>
    <mergeCell ref="VVG30:VVP30"/>
    <mergeCell ref="VVQ30:VVZ30"/>
    <mergeCell ref="VWA30:VWJ30"/>
    <mergeCell ref="VWK30:VWT30"/>
    <mergeCell ref="VWU30:VXD30"/>
    <mergeCell ref="VXE30:VXN30"/>
    <mergeCell ref="VSY30:VTH30"/>
    <mergeCell ref="VTI30:VTR30"/>
    <mergeCell ref="VTS30:VUB30"/>
    <mergeCell ref="VUC30:VUL30"/>
    <mergeCell ref="VUM30:VUV30"/>
    <mergeCell ref="VUW30:VVF30"/>
    <mergeCell ref="WEM30:WEV30"/>
    <mergeCell ref="WEW30:WFF30"/>
    <mergeCell ref="WFG30:WFP30"/>
    <mergeCell ref="WFQ30:WFZ30"/>
    <mergeCell ref="WGA30:WGJ30"/>
    <mergeCell ref="WGK30:WGT30"/>
    <mergeCell ref="WCE30:WCN30"/>
    <mergeCell ref="WCO30:WCX30"/>
    <mergeCell ref="WCY30:WDH30"/>
    <mergeCell ref="WDI30:WDR30"/>
    <mergeCell ref="WDS30:WEB30"/>
    <mergeCell ref="WEC30:WEL30"/>
    <mergeCell ref="VZW30:WAF30"/>
    <mergeCell ref="WAG30:WAP30"/>
    <mergeCell ref="WAQ30:WAZ30"/>
    <mergeCell ref="WBA30:WBJ30"/>
    <mergeCell ref="WBK30:WBT30"/>
    <mergeCell ref="WBU30:WCD30"/>
    <mergeCell ref="WLK30:WLT30"/>
    <mergeCell ref="WLU30:WMD30"/>
    <mergeCell ref="WME30:WMN30"/>
    <mergeCell ref="WMO30:WMX30"/>
    <mergeCell ref="WMY30:WNH30"/>
    <mergeCell ref="WNI30:WNR30"/>
    <mergeCell ref="WJC30:WJL30"/>
    <mergeCell ref="WJM30:WJV30"/>
    <mergeCell ref="WJW30:WKF30"/>
    <mergeCell ref="WKG30:WKP30"/>
    <mergeCell ref="WKQ30:WKZ30"/>
    <mergeCell ref="WLA30:WLJ30"/>
    <mergeCell ref="WGU30:WHD30"/>
    <mergeCell ref="WHE30:WHN30"/>
    <mergeCell ref="WHO30:WHX30"/>
    <mergeCell ref="WHY30:WIH30"/>
    <mergeCell ref="WII30:WIR30"/>
    <mergeCell ref="WIS30:WJB30"/>
    <mergeCell ref="WVK30:WVT30"/>
    <mergeCell ref="WVU30:WWD30"/>
    <mergeCell ref="WWE30:WWN30"/>
    <mergeCell ref="WWO30:WWX30"/>
    <mergeCell ref="WSI30:WSR30"/>
    <mergeCell ref="WSS30:WTB30"/>
    <mergeCell ref="WTC30:WTL30"/>
    <mergeCell ref="WTM30:WTV30"/>
    <mergeCell ref="WTW30:WUF30"/>
    <mergeCell ref="WUG30:WUP30"/>
    <mergeCell ref="WQA30:WQJ30"/>
    <mergeCell ref="WQK30:WQT30"/>
    <mergeCell ref="WQU30:WRD30"/>
    <mergeCell ref="WRE30:WRN30"/>
    <mergeCell ref="WRO30:WRX30"/>
    <mergeCell ref="WRY30:WSH30"/>
    <mergeCell ref="WNS30:WOB30"/>
    <mergeCell ref="WOC30:WOL30"/>
    <mergeCell ref="WOM30:WOV30"/>
    <mergeCell ref="WOW30:WPF30"/>
    <mergeCell ref="WPG30:WPP30"/>
    <mergeCell ref="WPQ30:WPZ30"/>
    <mergeCell ref="A48:J48"/>
    <mergeCell ref="A52:J52"/>
    <mergeCell ref="A57:F57"/>
    <mergeCell ref="A58:J58"/>
    <mergeCell ref="A64:J64"/>
    <mergeCell ref="A70:J70"/>
    <mergeCell ref="XDW30:XEF30"/>
    <mergeCell ref="XEG30:XEP30"/>
    <mergeCell ref="XEQ30:XEZ30"/>
    <mergeCell ref="XFA30:XFD30"/>
    <mergeCell ref="A35:J35"/>
    <mergeCell ref="A42:J42"/>
    <mergeCell ref="XBO30:XBX30"/>
    <mergeCell ref="XBY30:XCH30"/>
    <mergeCell ref="XCI30:XCR30"/>
    <mergeCell ref="XCS30:XDB30"/>
    <mergeCell ref="XDC30:XDL30"/>
    <mergeCell ref="XDM30:XDV30"/>
    <mergeCell ref="WZG30:WZP30"/>
    <mergeCell ref="WZQ30:WZZ30"/>
    <mergeCell ref="XAA30:XAJ30"/>
    <mergeCell ref="XAK30:XAT30"/>
    <mergeCell ref="XAU30:XBD30"/>
    <mergeCell ref="XBE30:XBN30"/>
    <mergeCell ref="WWY30:WXH30"/>
    <mergeCell ref="WXI30:WXR30"/>
    <mergeCell ref="WXS30:WYB30"/>
    <mergeCell ref="WYC30:WYL30"/>
    <mergeCell ref="WYM30:WYV30"/>
    <mergeCell ref="WYW30:WZF30"/>
    <mergeCell ref="WUQ30:WUZ30"/>
    <mergeCell ref="WVA30:WVJ30"/>
    <mergeCell ref="A171:J171"/>
    <mergeCell ref="A174:J174"/>
    <mergeCell ref="A177:J177"/>
    <mergeCell ref="A134:J134"/>
    <mergeCell ref="A148:J148"/>
    <mergeCell ref="A163:J163"/>
    <mergeCell ref="K163:O163"/>
    <mergeCell ref="A164:J164"/>
    <mergeCell ref="A168:J168"/>
    <mergeCell ref="A107:J107"/>
    <mergeCell ref="A115:J115"/>
    <mergeCell ref="K115:O115"/>
    <mergeCell ref="A116:J116"/>
    <mergeCell ref="A118:J118"/>
    <mergeCell ref="A132:J132"/>
    <mergeCell ref="A74:J74"/>
    <mergeCell ref="A81:J81"/>
    <mergeCell ref="A82:J82"/>
    <mergeCell ref="A87:J87"/>
    <mergeCell ref="A93:J93"/>
    <mergeCell ref="A94:J9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4"/>
  <sheetViews>
    <sheetView topLeftCell="A19" zoomScaleNormal="100" workbookViewId="0">
      <selection activeCell="E25" sqref="E25"/>
    </sheetView>
  </sheetViews>
  <sheetFormatPr defaultColWidth="8.81640625" defaultRowHeight="14" x14ac:dyDescent="0.3"/>
  <cols>
    <col min="1" max="1" width="1.453125" style="17" customWidth="1"/>
    <col min="2" max="2" width="1.453125" style="16" customWidth="1"/>
    <col min="3" max="3" width="10.26953125" style="16" customWidth="1"/>
    <col min="4" max="4" width="43.81640625" style="16" customWidth="1"/>
    <col min="5" max="5" width="54.54296875" style="17" customWidth="1"/>
    <col min="6" max="6" width="22.7265625" style="17" customWidth="1"/>
    <col min="7" max="7" width="13.453125" style="17" customWidth="1"/>
    <col min="8" max="8" width="1.1796875" style="17" customWidth="1"/>
    <col min="9" max="9" width="1.453125" style="17" customWidth="1"/>
    <col min="10" max="10" width="8.81640625" style="17"/>
    <col min="11" max="13" width="18.1796875" style="17" customWidth="1"/>
    <col min="14" max="14" width="18.26953125" style="17" customWidth="1"/>
    <col min="15" max="15" width="9.26953125" style="17" customWidth="1"/>
    <col min="16" max="16384" width="8.81640625" style="17"/>
  </cols>
  <sheetData>
    <row r="1" spans="2:15" ht="14.5" thickBot="1" x14ac:dyDescent="0.35"/>
    <row r="2" spans="2:15" ht="14.5" thickBot="1" x14ac:dyDescent="0.35">
      <c r="B2" s="47"/>
      <c r="C2" s="48"/>
      <c r="D2" s="48"/>
      <c r="E2" s="49"/>
      <c r="F2" s="49"/>
      <c r="G2" s="49"/>
      <c r="H2" s="50"/>
    </row>
    <row r="3" spans="2:15" ht="20.5" thickBot="1" x14ac:dyDescent="0.45">
      <c r="B3" s="51"/>
      <c r="C3" s="1354" t="s">
        <v>235</v>
      </c>
      <c r="D3" s="1355"/>
      <c r="E3" s="1355"/>
      <c r="F3" s="1355"/>
      <c r="G3" s="1356"/>
      <c r="H3" s="52"/>
    </row>
    <row r="4" spans="2:15" x14ac:dyDescent="0.3">
      <c r="B4" s="1343"/>
      <c r="C4" s="1344"/>
      <c r="D4" s="1344"/>
      <c r="E4" s="1344"/>
      <c r="F4" s="1344"/>
      <c r="G4" s="54"/>
      <c r="H4" s="52"/>
    </row>
    <row r="5" spans="2:15" x14ac:dyDescent="0.3">
      <c r="B5" s="53"/>
      <c r="C5" s="1342"/>
      <c r="D5" s="1342"/>
      <c r="E5" s="1342"/>
      <c r="F5" s="1342"/>
      <c r="G5" s="54"/>
      <c r="H5" s="52"/>
    </row>
    <row r="6" spans="2:15" x14ac:dyDescent="0.3">
      <c r="B6" s="53"/>
      <c r="C6" s="40"/>
      <c r="D6" s="43"/>
      <c r="E6" s="41"/>
      <c r="F6" s="54"/>
      <c r="G6" s="54"/>
      <c r="H6" s="52"/>
    </row>
    <row r="7" spans="2:15" x14ac:dyDescent="0.3">
      <c r="B7" s="53"/>
      <c r="C7" s="1341" t="s">
        <v>234</v>
      </c>
      <c r="D7" s="1341"/>
      <c r="E7" s="42"/>
      <c r="F7" s="54"/>
      <c r="G7" s="54"/>
      <c r="H7" s="52"/>
    </row>
    <row r="8" spans="2:15" ht="27.75" customHeight="1" thickBot="1" x14ac:dyDescent="0.35">
      <c r="B8" s="53"/>
      <c r="C8" s="1350" t="s">
        <v>243</v>
      </c>
      <c r="D8" s="1350"/>
      <c r="E8" s="1350"/>
      <c r="F8" s="1350"/>
      <c r="G8" s="54"/>
      <c r="H8" s="52"/>
    </row>
    <row r="9" spans="2:15" ht="50.15" customHeight="1" thickBot="1" x14ac:dyDescent="0.35">
      <c r="B9" s="53"/>
      <c r="C9" s="1357" t="s">
        <v>1029</v>
      </c>
      <c r="D9" s="1357"/>
      <c r="E9" s="1346">
        <v>715092</v>
      </c>
      <c r="F9" s="1347"/>
      <c r="G9" s="54"/>
      <c r="H9" s="52"/>
      <c r="K9" s="18"/>
    </row>
    <row r="10" spans="2:15" ht="100" customHeight="1" thickBot="1" x14ac:dyDescent="0.35">
      <c r="B10" s="53"/>
      <c r="C10" s="1341" t="s">
        <v>236</v>
      </c>
      <c r="D10" s="1341"/>
      <c r="E10" s="1348"/>
      <c r="F10" s="1349"/>
      <c r="G10" s="54"/>
      <c r="H10" s="52"/>
    </row>
    <row r="11" spans="2:15" ht="14.5" thickBot="1" x14ac:dyDescent="0.35">
      <c r="B11" s="53"/>
      <c r="C11" s="43"/>
      <c r="D11" s="43"/>
      <c r="E11" s="54"/>
      <c r="F11" s="54"/>
      <c r="G11" s="54"/>
      <c r="H11" s="52"/>
    </row>
    <row r="12" spans="2:15" ht="18.75" customHeight="1" thickBot="1" x14ac:dyDescent="0.35">
      <c r="B12" s="53"/>
      <c r="C12" s="1341" t="s">
        <v>302</v>
      </c>
      <c r="D12" s="1341"/>
      <c r="E12" s="1346">
        <v>0</v>
      </c>
      <c r="F12" s="1347"/>
      <c r="G12" s="54"/>
      <c r="H12" s="52"/>
    </row>
    <row r="13" spans="2:15" ht="15" customHeight="1" x14ac:dyDescent="0.3">
      <c r="B13" s="53"/>
      <c r="C13" s="1345" t="s">
        <v>301</v>
      </c>
      <c r="D13" s="1345"/>
      <c r="E13" s="1345"/>
      <c r="F13" s="1345"/>
      <c r="G13" s="54"/>
      <c r="H13" s="52"/>
    </row>
    <row r="14" spans="2:15" ht="15" customHeight="1" x14ac:dyDescent="0.3">
      <c r="B14" s="53"/>
      <c r="C14" s="128"/>
      <c r="D14" s="128"/>
      <c r="E14" s="128"/>
      <c r="F14" s="128"/>
      <c r="G14" s="54"/>
      <c r="H14" s="52"/>
    </row>
    <row r="15" spans="2:15" ht="14.5" thickBot="1" x14ac:dyDescent="0.35">
      <c r="B15" s="53"/>
      <c r="C15" s="1341" t="s">
        <v>216</v>
      </c>
      <c r="D15" s="1341"/>
      <c r="E15" s="54"/>
      <c r="F15" s="54"/>
      <c r="G15" s="54"/>
      <c r="H15" s="52"/>
      <c r="J15" s="18"/>
      <c r="K15" s="18"/>
      <c r="L15" s="18"/>
      <c r="M15" s="18"/>
      <c r="N15" s="18"/>
      <c r="O15" s="18"/>
    </row>
    <row r="16" spans="2:15" ht="50.15" customHeight="1" thickBot="1" x14ac:dyDescent="0.35">
      <c r="B16" s="53"/>
      <c r="C16" s="1341" t="s">
        <v>749</v>
      </c>
      <c r="D16" s="1341"/>
      <c r="E16" s="120" t="s">
        <v>217</v>
      </c>
      <c r="F16" s="121" t="s">
        <v>218</v>
      </c>
      <c r="G16" s="54"/>
      <c r="H16" s="52"/>
      <c r="J16" s="18"/>
      <c r="K16" s="19"/>
      <c r="L16" s="19"/>
      <c r="M16" s="19"/>
      <c r="N16" s="19"/>
      <c r="O16" s="18"/>
    </row>
    <row r="17" spans="2:15" ht="36.75" customHeight="1" thickBot="1" x14ac:dyDescent="0.35">
      <c r="B17" s="53"/>
      <c r="C17" s="227"/>
      <c r="D17" s="227"/>
      <c r="E17" s="22" t="s">
        <v>677</v>
      </c>
      <c r="F17" s="238">
        <v>59500</v>
      </c>
      <c r="G17" s="54"/>
      <c r="H17" s="52"/>
      <c r="J17" s="18"/>
      <c r="K17" s="226"/>
      <c r="L17" s="226"/>
      <c r="M17" s="226"/>
      <c r="N17" s="226"/>
      <c r="O17" s="18"/>
    </row>
    <row r="18" spans="2:15" ht="27" customHeight="1" x14ac:dyDescent="0.3">
      <c r="B18" s="53"/>
      <c r="C18" s="43"/>
      <c r="D18" s="43"/>
      <c r="E18" s="22" t="s">
        <v>670</v>
      </c>
      <c r="F18" s="30">
        <v>77284.899999999994</v>
      </c>
      <c r="G18" s="54"/>
      <c r="H18" s="52"/>
      <c r="J18" s="18"/>
      <c r="K18" s="21"/>
      <c r="L18" s="21"/>
      <c r="M18" s="21"/>
      <c r="N18" s="21"/>
      <c r="O18" s="18"/>
    </row>
    <row r="19" spans="2:15" ht="22.5" customHeight="1" x14ac:dyDescent="0.3">
      <c r="B19" s="53"/>
      <c r="C19" s="43"/>
      <c r="D19" s="43"/>
      <c r="E19" s="22" t="s">
        <v>1030</v>
      </c>
      <c r="F19" s="23">
        <v>40349.79</v>
      </c>
      <c r="G19" s="54"/>
      <c r="H19" s="52"/>
      <c r="J19" s="18"/>
      <c r="K19" s="21"/>
      <c r="L19" s="21"/>
      <c r="M19" s="21"/>
      <c r="N19" s="21"/>
      <c r="O19" s="18"/>
    </row>
    <row r="20" spans="2:15" ht="23.25" customHeight="1" x14ac:dyDescent="0.3">
      <c r="B20" s="53"/>
      <c r="C20" s="43"/>
      <c r="D20" s="43"/>
      <c r="E20" s="22" t="s">
        <v>671</v>
      </c>
      <c r="F20" s="23">
        <v>38492.239999999998</v>
      </c>
      <c r="G20" s="54"/>
      <c r="H20" s="52"/>
      <c r="J20" s="18"/>
      <c r="K20" s="21"/>
      <c r="L20" s="21"/>
      <c r="M20" s="21"/>
      <c r="N20" s="21"/>
      <c r="O20" s="18"/>
    </row>
    <row r="21" spans="2:15" ht="21" customHeight="1" x14ac:dyDescent="0.3">
      <c r="B21" s="53"/>
      <c r="C21" s="43"/>
      <c r="D21" s="43"/>
      <c r="E21" s="22" t="s">
        <v>672</v>
      </c>
      <c r="F21" s="23">
        <v>14404.8</v>
      </c>
      <c r="G21" s="54"/>
      <c r="H21" s="52"/>
      <c r="J21" s="18"/>
      <c r="K21" s="21"/>
      <c r="L21" s="21"/>
      <c r="M21" s="21"/>
      <c r="N21" s="21"/>
      <c r="O21" s="18"/>
    </row>
    <row r="22" spans="2:15" x14ac:dyDescent="0.3">
      <c r="B22" s="53"/>
      <c r="C22" s="43"/>
      <c r="D22" s="43"/>
      <c r="E22" s="22" t="s">
        <v>673</v>
      </c>
      <c r="F22" s="23">
        <v>50397.74</v>
      </c>
      <c r="G22" s="54"/>
      <c r="H22" s="52"/>
      <c r="J22" s="18"/>
      <c r="K22" s="21"/>
      <c r="L22" s="21"/>
      <c r="M22" s="21"/>
      <c r="N22" s="21"/>
      <c r="O22" s="18"/>
    </row>
    <row r="23" spans="2:15" x14ac:dyDescent="0.3">
      <c r="B23" s="53"/>
      <c r="C23" s="43"/>
      <c r="D23" s="43"/>
      <c r="E23" s="22" t="s">
        <v>674</v>
      </c>
      <c r="F23" s="23">
        <v>48600.85</v>
      </c>
      <c r="G23" s="54"/>
      <c r="H23" s="52"/>
      <c r="J23" s="18"/>
      <c r="K23" s="21"/>
      <c r="L23" s="21"/>
      <c r="M23" s="21"/>
      <c r="N23" s="21"/>
      <c r="O23" s="18"/>
    </row>
    <row r="24" spans="2:15" ht="28" x14ac:dyDescent="0.3">
      <c r="B24" s="53"/>
      <c r="C24" s="43"/>
      <c r="D24" s="43"/>
      <c r="E24" s="22" t="s">
        <v>675</v>
      </c>
      <c r="F24" s="23">
        <v>25000</v>
      </c>
      <c r="G24" s="54"/>
      <c r="H24" s="52"/>
      <c r="J24" s="18"/>
      <c r="K24" s="21"/>
      <c r="L24" s="21"/>
      <c r="M24" s="21"/>
      <c r="N24" s="21"/>
      <c r="O24" s="18"/>
    </row>
    <row r="25" spans="2:15" ht="28" x14ac:dyDescent="0.3">
      <c r="B25" s="53"/>
      <c r="C25" s="43"/>
      <c r="D25" s="43"/>
      <c r="E25" s="22" t="s">
        <v>676</v>
      </c>
      <c r="F25" s="23">
        <v>30650.21</v>
      </c>
      <c r="G25" s="54"/>
      <c r="H25" s="52"/>
      <c r="J25" s="18"/>
      <c r="K25" s="21"/>
      <c r="L25" s="21"/>
      <c r="M25" s="21"/>
      <c r="N25" s="21"/>
      <c r="O25" s="18"/>
    </row>
    <row r="26" spans="2:15" x14ac:dyDescent="0.3">
      <c r="B26" s="53"/>
      <c r="C26" s="43"/>
      <c r="D26" s="43"/>
      <c r="E26" s="1327" t="s">
        <v>681</v>
      </c>
      <c r="F26" s="23">
        <v>10670.1</v>
      </c>
      <c r="G26" s="54"/>
      <c r="H26" s="52"/>
      <c r="J26" s="18"/>
      <c r="K26" s="21"/>
      <c r="L26" s="21"/>
      <c r="M26" s="21"/>
      <c r="N26" s="21"/>
      <c r="O26" s="18"/>
    </row>
    <row r="27" spans="2:15" x14ac:dyDescent="0.3">
      <c r="B27" s="53"/>
      <c r="C27" s="43"/>
      <c r="D27" s="43"/>
      <c r="E27" s="1327" t="s">
        <v>678</v>
      </c>
      <c r="F27" s="23">
        <v>8515.85</v>
      </c>
      <c r="G27" s="54"/>
      <c r="H27" s="52"/>
      <c r="J27" s="18"/>
      <c r="K27" s="21"/>
      <c r="L27" s="21"/>
      <c r="M27" s="21"/>
      <c r="N27" s="21"/>
      <c r="O27" s="18"/>
    </row>
    <row r="28" spans="2:15" x14ac:dyDescent="0.3">
      <c r="B28" s="53"/>
      <c r="C28" s="43"/>
      <c r="D28" s="43"/>
      <c r="E28" s="1327" t="s">
        <v>669</v>
      </c>
      <c r="F28" s="237">
        <v>100703.31</v>
      </c>
      <c r="G28" s="54"/>
      <c r="H28" s="52"/>
      <c r="J28" s="18"/>
      <c r="K28" s="21"/>
      <c r="L28" s="21"/>
      <c r="M28" s="21"/>
      <c r="N28" s="21"/>
      <c r="O28" s="18"/>
    </row>
    <row r="29" spans="2:15" x14ac:dyDescent="0.3">
      <c r="B29" s="53"/>
      <c r="C29" s="43"/>
      <c r="D29" s="43"/>
      <c r="E29" s="1327" t="s">
        <v>679</v>
      </c>
      <c r="F29" s="117">
        <v>1503.53</v>
      </c>
      <c r="G29" s="54"/>
      <c r="H29" s="52"/>
      <c r="J29" s="18"/>
      <c r="K29" s="21"/>
      <c r="L29" s="21"/>
      <c r="M29" s="21"/>
      <c r="N29" s="21"/>
      <c r="O29" s="18"/>
    </row>
    <row r="30" spans="2:15" ht="14.5" thickBot="1" x14ac:dyDescent="0.35">
      <c r="B30" s="53"/>
      <c r="C30" s="43"/>
      <c r="D30" s="43"/>
      <c r="E30" s="1327" t="s">
        <v>680</v>
      </c>
      <c r="F30" s="117">
        <v>8730.68</v>
      </c>
      <c r="G30" s="54"/>
      <c r="H30" s="52"/>
      <c r="J30" s="18"/>
      <c r="K30" s="21"/>
      <c r="L30" s="21"/>
      <c r="M30" s="21"/>
      <c r="N30" s="21"/>
      <c r="O30" s="18"/>
    </row>
    <row r="31" spans="2:15" ht="14.5" thickBot="1" x14ac:dyDescent="0.35">
      <c r="B31" s="53"/>
      <c r="C31" s="43"/>
      <c r="D31" s="43"/>
      <c r="E31" s="119" t="s">
        <v>274</v>
      </c>
      <c r="F31" s="118">
        <f>SUM(F17:F30)</f>
        <v>514803.99999999994</v>
      </c>
      <c r="G31" s="54"/>
      <c r="H31" s="52"/>
      <c r="J31" s="18"/>
      <c r="K31" s="381"/>
      <c r="L31" s="18"/>
      <c r="M31" s="18"/>
      <c r="N31" s="18"/>
      <c r="O31" s="18"/>
    </row>
    <row r="32" spans="2:15" ht="34.5" customHeight="1" thickBot="1" x14ac:dyDescent="0.35">
      <c r="B32" s="53"/>
      <c r="C32" s="1341" t="s">
        <v>277</v>
      </c>
      <c r="D32" s="1341"/>
      <c r="E32" s="54"/>
      <c r="F32" s="54"/>
      <c r="G32" s="54"/>
      <c r="H32" s="52"/>
      <c r="J32" s="18"/>
      <c r="K32" s="18"/>
      <c r="L32" s="18"/>
      <c r="M32" s="18"/>
      <c r="N32" s="18"/>
      <c r="O32" s="18"/>
    </row>
    <row r="33" spans="2:8" ht="50.15" customHeight="1" thickBot="1" x14ac:dyDescent="0.35">
      <c r="B33" s="53"/>
      <c r="C33" s="1341" t="s">
        <v>279</v>
      </c>
      <c r="D33" s="1341"/>
      <c r="E33" s="101" t="s">
        <v>217</v>
      </c>
      <c r="F33" s="122" t="s">
        <v>219</v>
      </c>
      <c r="G33" s="80" t="s">
        <v>244</v>
      </c>
      <c r="H33" s="52"/>
    </row>
    <row r="34" spans="2:8" ht="28" x14ac:dyDescent="0.3">
      <c r="B34" s="53"/>
      <c r="C34" s="43"/>
      <c r="D34" s="43"/>
      <c r="E34" s="20" t="s">
        <v>701</v>
      </c>
      <c r="F34" s="241">
        <v>89619.18</v>
      </c>
      <c r="G34" s="242">
        <v>43374</v>
      </c>
      <c r="H34" s="52"/>
    </row>
    <row r="35" spans="2:8" ht="28" x14ac:dyDescent="0.3">
      <c r="B35" s="53"/>
      <c r="C35" s="43"/>
      <c r="D35" s="43"/>
      <c r="E35" s="22" t="s">
        <v>702</v>
      </c>
      <c r="F35" s="241">
        <v>24866</v>
      </c>
      <c r="G35" s="242">
        <v>43313</v>
      </c>
      <c r="H35" s="52"/>
    </row>
    <row r="36" spans="2:8" x14ac:dyDescent="0.3">
      <c r="B36" s="53"/>
      <c r="C36" s="43"/>
      <c r="D36" s="43"/>
      <c r="E36" s="22" t="s">
        <v>703</v>
      </c>
      <c r="F36" s="241">
        <v>99436</v>
      </c>
      <c r="G36" s="242">
        <v>43344</v>
      </c>
      <c r="H36" s="52"/>
    </row>
    <row r="37" spans="2:8" x14ac:dyDescent="0.3">
      <c r="B37" s="53"/>
      <c r="C37" s="43"/>
      <c r="D37" s="43"/>
      <c r="E37" s="22" t="s">
        <v>704</v>
      </c>
      <c r="F37" s="241">
        <v>30000</v>
      </c>
      <c r="G37" s="242">
        <v>43435</v>
      </c>
      <c r="H37" s="52"/>
    </row>
    <row r="38" spans="2:8" ht="28" x14ac:dyDescent="0.3">
      <c r="B38" s="53"/>
      <c r="C38" s="43"/>
      <c r="D38" s="43"/>
      <c r="E38" s="22" t="s">
        <v>705</v>
      </c>
      <c r="F38" s="241">
        <v>70000</v>
      </c>
      <c r="G38" s="242">
        <v>43435</v>
      </c>
      <c r="H38" s="52"/>
    </row>
    <row r="39" spans="2:8" x14ac:dyDescent="0.3">
      <c r="B39" s="53"/>
      <c r="C39" s="43"/>
      <c r="D39" s="43"/>
      <c r="E39" s="22" t="s">
        <v>815</v>
      </c>
      <c r="F39" s="241">
        <v>630000</v>
      </c>
      <c r="G39" s="242">
        <v>43435</v>
      </c>
      <c r="H39" s="52"/>
    </row>
    <row r="40" spans="2:8" ht="21" customHeight="1" x14ac:dyDescent="0.3">
      <c r="B40" s="53"/>
      <c r="C40" s="43"/>
      <c r="D40" s="43"/>
      <c r="E40" s="22" t="s">
        <v>706</v>
      </c>
      <c r="F40" s="241" t="e">
        <f>#REF!+#REF!</f>
        <v>#REF!</v>
      </c>
      <c r="G40" s="242">
        <v>43374</v>
      </c>
      <c r="H40" s="52"/>
    </row>
    <row r="41" spans="2:8" x14ac:dyDescent="0.3">
      <c r="B41" s="53"/>
      <c r="C41" s="43"/>
      <c r="D41" s="43"/>
      <c r="E41" s="22" t="s">
        <v>707</v>
      </c>
      <c r="F41" s="241">
        <v>67955</v>
      </c>
      <c r="G41" s="242">
        <v>43435</v>
      </c>
      <c r="H41" s="52"/>
    </row>
    <row r="42" spans="2:8" x14ac:dyDescent="0.3">
      <c r="B42" s="53"/>
      <c r="C42" s="43"/>
      <c r="D42" s="43"/>
      <c r="E42" s="22" t="s">
        <v>708</v>
      </c>
      <c r="F42" s="241">
        <v>35119</v>
      </c>
      <c r="G42" s="242">
        <v>43497</v>
      </c>
      <c r="H42" s="52"/>
    </row>
    <row r="43" spans="2:8" x14ac:dyDescent="0.3">
      <c r="B43" s="53"/>
      <c r="C43" s="43"/>
      <c r="D43" s="43"/>
      <c r="E43" s="113" t="s">
        <v>709</v>
      </c>
      <c r="F43" s="241">
        <v>77404.795486600793</v>
      </c>
      <c r="G43" s="327">
        <v>43497</v>
      </c>
      <c r="H43" s="52"/>
    </row>
    <row r="44" spans="2:8" ht="14.5" thickBot="1" x14ac:dyDescent="0.35">
      <c r="B44" s="53"/>
      <c r="C44" s="43"/>
      <c r="D44" s="43"/>
      <c r="E44" s="113"/>
      <c r="F44" s="241"/>
      <c r="G44" s="114"/>
      <c r="H44" s="52"/>
    </row>
    <row r="45" spans="2:8" ht="14.5" thickBot="1" x14ac:dyDescent="0.35">
      <c r="B45" s="53"/>
      <c r="C45" s="43"/>
      <c r="D45" s="43"/>
      <c r="E45" s="119" t="s">
        <v>274</v>
      </c>
      <c r="F45" s="115" t="e">
        <f>SUM(F34:F44)</f>
        <v>#REF!</v>
      </c>
      <c r="G45" s="116"/>
      <c r="H45" s="52"/>
    </row>
    <row r="46" spans="2:8" ht="34.5" customHeight="1" x14ac:dyDescent="0.3">
      <c r="B46" s="53"/>
      <c r="C46" s="43"/>
      <c r="D46" s="43"/>
      <c r="E46" s="54"/>
      <c r="F46" s="54"/>
      <c r="G46" s="54"/>
      <c r="H46" s="52"/>
    </row>
    <row r="47" spans="2:8" ht="37.5" customHeight="1" thickBot="1" x14ac:dyDescent="0.35">
      <c r="B47" s="53"/>
      <c r="C47" s="1351" t="s">
        <v>280</v>
      </c>
      <c r="D47" s="1351"/>
      <c r="E47" s="1351"/>
      <c r="F47" s="1351"/>
      <c r="G47" s="54"/>
      <c r="H47" s="52"/>
    </row>
    <row r="48" spans="2:8" ht="59.25" customHeight="1" thickBot="1" x14ac:dyDescent="0.35">
      <c r="B48" s="53"/>
      <c r="C48" s="1341" t="s">
        <v>213</v>
      </c>
      <c r="D48" s="1341"/>
      <c r="E48" s="1352"/>
      <c r="F48" s="1353"/>
      <c r="G48" s="54"/>
      <c r="H48" s="52"/>
    </row>
    <row r="49" spans="2:8" ht="42" customHeight="1" thickBot="1" x14ac:dyDescent="0.35">
      <c r="B49" s="53"/>
      <c r="C49" s="230"/>
      <c r="D49" s="230"/>
      <c r="E49" s="230"/>
      <c r="F49" s="230"/>
      <c r="G49" s="54"/>
      <c r="H49" s="52"/>
    </row>
    <row r="50" spans="2:8" ht="104.25" customHeight="1" thickBot="1" x14ac:dyDescent="0.35">
      <c r="B50" s="53"/>
      <c r="C50" s="1341" t="s">
        <v>214</v>
      </c>
      <c r="D50" s="1341"/>
      <c r="E50" s="1346"/>
      <c r="F50" s="1347"/>
      <c r="G50" s="54"/>
      <c r="H50" s="52"/>
    </row>
    <row r="51" spans="2:8" ht="123.75" customHeight="1" thickBot="1" x14ac:dyDescent="0.35">
      <c r="B51" s="53"/>
      <c r="C51" s="1341" t="s">
        <v>215</v>
      </c>
      <c r="D51" s="1341"/>
      <c r="E51" s="1358" t="s">
        <v>710</v>
      </c>
      <c r="F51" s="1359"/>
      <c r="G51" s="54"/>
      <c r="H51" s="52"/>
    </row>
    <row r="52" spans="2:8" ht="59.25" customHeight="1" thickBot="1" x14ac:dyDescent="0.35">
      <c r="B52" s="55"/>
      <c r="C52" s="1360"/>
      <c r="D52" s="1360"/>
      <c r="E52" s="56"/>
      <c r="F52" s="46"/>
      <c r="G52" s="46"/>
      <c r="H52" s="57"/>
    </row>
    <row r="53" spans="2:8" ht="50.15" customHeight="1" x14ac:dyDescent="0.3">
      <c r="B53" s="24"/>
      <c r="C53" s="1361"/>
      <c r="D53" s="1361"/>
      <c r="E53" s="226"/>
      <c r="F53" s="226"/>
      <c r="G53" s="9"/>
      <c r="H53" s="25"/>
    </row>
    <row r="54" spans="2:8" ht="100" customHeight="1" x14ac:dyDescent="0.3">
      <c r="B54" s="24"/>
      <c r="C54" s="26"/>
      <c r="D54" s="26"/>
      <c r="E54" s="21"/>
      <c r="F54" s="21"/>
      <c r="G54" s="9"/>
    </row>
    <row r="55" spans="2:8" x14ac:dyDescent="0.3">
      <c r="B55" s="24"/>
      <c r="C55" s="1362"/>
      <c r="D55" s="1362"/>
      <c r="E55" s="229"/>
      <c r="F55" s="229"/>
      <c r="G55" s="9"/>
    </row>
    <row r="56" spans="2:8" x14ac:dyDescent="0.3">
      <c r="B56" s="24"/>
      <c r="C56" s="1362"/>
      <c r="D56" s="1362"/>
      <c r="E56" s="228"/>
      <c r="F56" s="228"/>
      <c r="G56" s="9"/>
    </row>
    <row r="57" spans="2:8" ht="50.15" customHeight="1" x14ac:dyDescent="0.3">
      <c r="B57" s="24"/>
      <c r="C57" s="24"/>
      <c r="D57" s="24"/>
      <c r="E57" s="9"/>
      <c r="F57" s="9"/>
      <c r="G57" s="9"/>
    </row>
    <row r="58" spans="2:8" ht="100" customHeight="1" x14ac:dyDescent="0.3">
      <c r="B58" s="24"/>
      <c r="C58" s="1361"/>
      <c r="D58" s="1361"/>
      <c r="E58" s="9"/>
      <c r="F58" s="9"/>
      <c r="G58" s="9"/>
    </row>
    <row r="59" spans="2:8" x14ac:dyDescent="0.3">
      <c r="B59" s="24"/>
      <c r="C59" s="1361"/>
      <c r="D59" s="1361"/>
      <c r="E59" s="228"/>
      <c r="F59" s="228"/>
      <c r="G59" s="9"/>
    </row>
    <row r="60" spans="2:8" x14ac:dyDescent="0.3">
      <c r="B60" s="24"/>
      <c r="C60" s="1362"/>
      <c r="D60" s="1362"/>
      <c r="E60" s="228"/>
      <c r="F60" s="228"/>
      <c r="G60" s="9"/>
    </row>
    <row r="61" spans="2:8" x14ac:dyDescent="0.3">
      <c r="B61" s="24"/>
      <c r="C61" s="27"/>
      <c r="D61" s="24"/>
      <c r="E61" s="28"/>
      <c r="F61" s="9"/>
      <c r="G61" s="9"/>
    </row>
    <row r="62" spans="2:8" x14ac:dyDescent="0.3">
      <c r="B62" s="24"/>
      <c r="C62" s="27"/>
      <c r="D62" s="27"/>
      <c r="E62" s="28"/>
      <c r="F62" s="28"/>
      <c r="G62" s="8"/>
    </row>
    <row r="63" spans="2:8" x14ac:dyDescent="0.3">
      <c r="E63" s="29"/>
      <c r="F63" s="29"/>
    </row>
    <row r="64" spans="2:8" x14ac:dyDescent="0.3">
      <c r="E64" s="29"/>
      <c r="F64" s="29"/>
    </row>
  </sheetData>
  <mergeCells count="30">
    <mergeCell ref="E51:F51"/>
    <mergeCell ref="C52:D52"/>
    <mergeCell ref="C53:D53"/>
    <mergeCell ref="C60:D60"/>
    <mergeCell ref="C55:D55"/>
    <mergeCell ref="C56:D56"/>
    <mergeCell ref="C59:D59"/>
    <mergeCell ref="C58:D58"/>
    <mergeCell ref="C51:D51"/>
    <mergeCell ref="C3:G3"/>
    <mergeCell ref="C9:D9"/>
    <mergeCell ref="C10:D10"/>
    <mergeCell ref="C32:D32"/>
    <mergeCell ref="C33:D33"/>
    <mergeCell ref="C50:D50"/>
    <mergeCell ref="C48:D48"/>
    <mergeCell ref="C5:F5"/>
    <mergeCell ref="B4:F4"/>
    <mergeCell ref="C16:D16"/>
    <mergeCell ref="C7:D7"/>
    <mergeCell ref="C15:D15"/>
    <mergeCell ref="C13:F13"/>
    <mergeCell ref="E12:F12"/>
    <mergeCell ref="E9:F9"/>
    <mergeCell ref="E10:F10"/>
    <mergeCell ref="C8:F8"/>
    <mergeCell ref="C12:D12"/>
    <mergeCell ref="C47:F47"/>
    <mergeCell ref="E50:F50"/>
    <mergeCell ref="E48:F48"/>
  </mergeCells>
  <dataValidations count="2">
    <dataValidation type="whole" allowBlank="1" showInputMessage="1" showErrorMessage="1" sqref="E55 E50 E9" xr:uid="{00000000-0002-0000-0100-000000000000}">
      <formula1>-999999999</formula1>
      <formula2>999999999</formula2>
    </dataValidation>
    <dataValidation type="list" allowBlank="1" showInputMessage="1" showErrorMessage="1" sqref="E59" xr:uid="{00000000-0002-0000-0100-000001000000}">
      <formula1>$K$63:$K$64</formula1>
    </dataValidation>
  </dataValidations>
  <pageMargins left="0.25" right="0.25" top="0.18" bottom="0.19" header="0.17" footer="0.17"/>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1"/>
  <sheetViews>
    <sheetView tabSelected="1" topLeftCell="A5" zoomScale="110" zoomScaleNormal="110" workbookViewId="0">
      <selection activeCell="C65" sqref="C65"/>
    </sheetView>
  </sheetViews>
  <sheetFormatPr defaultRowHeight="14.5" x14ac:dyDescent="0.35"/>
  <cols>
    <col min="1" max="1" width="2" style="7" customWidth="1"/>
    <col min="2" max="2" width="2.453125" style="7" customWidth="1"/>
    <col min="3" max="3" width="52.1796875" style="7" customWidth="1"/>
    <col min="4" max="4" width="13" style="7" customWidth="1"/>
    <col min="5" max="5" width="12.1796875" style="7" customWidth="1"/>
    <col min="6" max="6" width="68.26953125" style="7" customWidth="1"/>
    <col min="7" max="7" width="2.26953125" style="253" customWidth="1"/>
    <col min="8" max="8" width="2.453125" customWidth="1"/>
  </cols>
  <sheetData>
    <row r="1" spans="2:8" ht="9.75" customHeight="1" thickBot="1" x14ac:dyDescent="0.4">
      <c r="H1" s="248"/>
    </row>
    <row r="2" spans="2:8" ht="15" thickBot="1" x14ac:dyDescent="0.4">
      <c r="B2" s="254"/>
      <c r="C2" s="255"/>
      <c r="D2" s="255"/>
      <c r="E2" s="255"/>
      <c r="F2" s="255"/>
      <c r="G2" s="256"/>
      <c r="H2" s="248"/>
    </row>
    <row r="3" spans="2:8" ht="20.5" thickBot="1" x14ac:dyDescent="0.4">
      <c r="B3" s="257"/>
      <c r="C3" s="1382" t="s">
        <v>220</v>
      </c>
      <c r="D3" s="1383"/>
      <c r="E3" s="1383"/>
      <c r="F3" s="1383"/>
      <c r="G3" s="258"/>
      <c r="H3" s="248"/>
    </row>
    <row r="4" spans="2:8" x14ac:dyDescent="0.35">
      <c r="B4" s="1384"/>
      <c r="C4" s="1385"/>
      <c r="D4" s="1385"/>
      <c r="E4" s="1385"/>
      <c r="F4" s="1385"/>
      <c r="G4" s="258"/>
      <c r="H4" s="248"/>
    </row>
    <row r="5" spans="2:8" x14ac:dyDescent="0.35">
      <c r="B5" s="259"/>
      <c r="C5" s="1386"/>
      <c r="D5" s="1386"/>
      <c r="E5" s="1386"/>
      <c r="F5" s="1386"/>
      <c r="G5" s="258"/>
      <c r="H5" s="248"/>
    </row>
    <row r="6" spans="2:8" x14ac:dyDescent="0.35">
      <c r="B6" s="259"/>
      <c r="C6" s="260"/>
      <c r="D6" s="260"/>
      <c r="E6" s="261"/>
      <c r="F6" s="260"/>
      <c r="G6" s="258"/>
      <c r="H6" s="248"/>
    </row>
    <row r="7" spans="2:8" x14ac:dyDescent="0.35">
      <c r="B7" s="259"/>
      <c r="C7" s="1357" t="s">
        <v>231</v>
      </c>
      <c r="D7" s="1357"/>
      <c r="E7" s="1357"/>
      <c r="F7" s="245"/>
      <c r="G7" s="258"/>
      <c r="H7" s="248"/>
    </row>
    <row r="8" spans="2:8" ht="15" thickBot="1" x14ac:dyDescent="0.4">
      <c r="B8" s="259"/>
      <c r="C8" s="1363" t="s">
        <v>287</v>
      </c>
      <c r="D8" s="1363"/>
      <c r="E8" s="1363"/>
      <c r="F8" s="1363"/>
      <c r="G8" s="258"/>
      <c r="H8" s="248"/>
    </row>
    <row r="9" spans="2:8" ht="57" customHeight="1" thickBot="1" x14ac:dyDescent="0.4">
      <c r="B9" s="259"/>
      <c r="C9" s="250" t="s">
        <v>711</v>
      </c>
      <c r="D9" s="251" t="s">
        <v>712</v>
      </c>
      <c r="E9" s="251" t="s">
        <v>713</v>
      </c>
      <c r="F9" s="252" t="s">
        <v>266</v>
      </c>
      <c r="G9" s="258"/>
      <c r="H9" s="248"/>
    </row>
    <row r="10" spans="2:8" ht="137.25" customHeight="1" x14ac:dyDescent="0.35">
      <c r="B10" s="259"/>
      <c r="C10" s="276" t="s">
        <v>714</v>
      </c>
      <c r="D10" s="277" t="s">
        <v>715</v>
      </c>
      <c r="E10" s="278" t="s">
        <v>716</v>
      </c>
      <c r="F10" s="279" t="s">
        <v>1031</v>
      </c>
      <c r="G10" s="258"/>
      <c r="H10" s="248"/>
    </row>
    <row r="11" spans="2:8" ht="70.5" customHeight="1" x14ac:dyDescent="0.35">
      <c r="B11" s="259"/>
      <c r="C11" s="280" t="s">
        <v>717</v>
      </c>
      <c r="D11" s="277" t="s">
        <v>715</v>
      </c>
      <c r="E11" s="281" t="s">
        <v>716</v>
      </c>
      <c r="F11" s="282" t="s">
        <v>1032</v>
      </c>
      <c r="G11" s="258"/>
      <c r="H11" s="248"/>
    </row>
    <row r="12" spans="2:8" ht="72" x14ac:dyDescent="0.35">
      <c r="B12" s="259"/>
      <c r="C12" s="276" t="s">
        <v>718</v>
      </c>
      <c r="D12" s="283" t="s">
        <v>719</v>
      </c>
      <c r="E12" s="281" t="s">
        <v>716</v>
      </c>
      <c r="F12" s="282" t="s">
        <v>1033</v>
      </c>
      <c r="G12" s="258"/>
      <c r="H12" s="248"/>
    </row>
    <row r="13" spans="2:8" ht="120" x14ac:dyDescent="0.35">
      <c r="B13" s="259"/>
      <c r="C13" s="276" t="s">
        <v>720</v>
      </c>
      <c r="D13" s="283" t="s">
        <v>715</v>
      </c>
      <c r="E13" s="281" t="s">
        <v>721</v>
      </c>
      <c r="F13" s="282" t="s">
        <v>1034</v>
      </c>
      <c r="G13" s="258"/>
      <c r="H13" s="248"/>
    </row>
    <row r="14" spans="2:8" ht="53.25" customHeight="1" x14ac:dyDescent="0.35">
      <c r="B14" s="259"/>
      <c r="C14" s="276" t="s">
        <v>722</v>
      </c>
      <c r="D14" s="283" t="s">
        <v>719</v>
      </c>
      <c r="E14" s="281" t="s">
        <v>716</v>
      </c>
      <c r="F14" s="282" t="s">
        <v>1035</v>
      </c>
      <c r="G14" s="258"/>
      <c r="H14" s="248"/>
    </row>
    <row r="15" spans="2:8" ht="71.25" customHeight="1" x14ac:dyDescent="0.35">
      <c r="B15" s="259"/>
      <c r="C15" s="276" t="s">
        <v>723</v>
      </c>
      <c r="D15" s="283" t="s">
        <v>719</v>
      </c>
      <c r="E15" s="281" t="s">
        <v>716</v>
      </c>
      <c r="F15" s="282" t="s">
        <v>1036</v>
      </c>
      <c r="G15" s="258"/>
      <c r="H15" s="248"/>
    </row>
    <row r="16" spans="2:8" ht="111.75" customHeight="1" x14ac:dyDescent="0.35">
      <c r="B16" s="259"/>
      <c r="C16" s="276" t="s">
        <v>724</v>
      </c>
      <c r="D16" s="283" t="s">
        <v>719</v>
      </c>
      <c r="E16" s="281" t="s">
        <v>716</v>
      </c>
      <c r="F16" s="282" t="s">
        <v>808</v>
      </c>
      <c r="G16" s="258"/>
      <c r="H16" s="248"/>
    </row>
    <row r="17" spans="2:8" ht="33.75" customHeight="1" x14ac:dyDescent="0.35">
      <c r="B17" s="259"/>
      <c r="C17" s="276" t="s">
        <v>725</v>
      </c>
      <c r="D17" s="283" t="s">
        <v>715</v>
      </c>
      <c r="E17" s="281" t="s">
        <v>719</v>
      </c>
      <c r="F17" s="282" t="s">
        <v>1037</v>
      </c>
      <c r="G17" s="258"/>
      <c r="H17" s="248"/>
    </row>
    <row r="18" spans="2:8" ht="45.75" customHeight="1" x14ac:dyDescent="0.35">
      <c r="B18" s="259"/>
      <c r="C18" s="276" t="s">
        <v>726</v>
      </c>
      <c r="D18" s="283" t="s">
        <v>715</v>
      </c>
      <c r="E18" s="281" t="s">
        <v>716</v>
      </c>
      <c r="F18" s="282" t="s">
        <v>727</v>
      </c>
      <c r="G18" s="258"/>
      <c r="H18" s="248"/>
    </row>
    <row r="19" spans="2:8" ht="166.5" customHeight="1" thickBot="1" x14ac:dyDescent="0.4">
      <c r="B19" s="259"/>
      <c r="C19" s="284" t="s">
        <v>728</v>
      </c>
      <c r="D19" s="285" t="s">
        <v>719</v>
      </c>
      <c r="E19" s="286" t="s">
        <v>716</v>
      </c>
      <c r="F19" s="287" t="s">
        <v>1038</v>
      </c>
      <c r="G19" s="258"/>
      <c r="H19" s="248"/>
    </row>
    <row r="20" spans="2:8" ht="15" thickBot="1" x14ac:dyDescent="0.4">
      <c r="B20" s="259"/>
      <c r="C20" s="1379" t="s">
        <v>729</v>
      </c>
      <c r="D20" s="1380"/>
      <c r="E20" s="1380"/>
      <c r="F20" s="1381"/>
      <c r="G20" s="258"/>
      <c r="H20" s="248"/>
    </row>
    <row r="21" spans="2:8" ht="57.75" customHeight="1" x14ac:dyDescent="0.35">
      <c r="B21" s="259"/>
      <c r="C21" s="1367" t="s">
        <v>730</v>
      </c>
      <c r="D21" s="1378" t="s">
        <v>731</v>
      </c>
      <c r="E21" s="1377" t="s">
        <v>716</v>
      </c>
      <c r="F21" s="288" t="s">
        <v>1039</v>
      </c>
      <c r="G21" s="258"/>
      <c r="H21" s="248"/>
    </row>
    <row r="22" spans="2:8" ht="43.5" customHeight="1" x14ac:dyDescent="0.35">
      <c r="B22" s="259"/>
      <c r="C22" s="1367"/>
      <c r="D22" s="1367"/>
      <c r="E22" s="1370"/>
      <c r="F22" s="289" t="s">
        <v>732</v>
      </c>
      <c r="G22" s="258"/>
      <c r="H22" s="248"/>
    </row>
    <row r="23" spans="2:8" ht="51.75" customHeight="1" thickBot="1" x14ac:dyDescent="0.4">
      <c r="B23" s="259"/>
      <c r="C23" s="1375"/>
      <c r="D23" s="1375"/>
      <c r="E23" s="1376"/>
      <c r="F23" s="289" t="s">
        <v>1040</v>
      </c>
      <c r="G23" s="258"/>
      <c r="H23" s="248"/>
    </row>
    <row r="24" spans="2:8" ht="69.75" customHeight="1" x14ac:dyDescent="0.35">
      <c r="B24" s="259"/>
      <c r="C24" s="1366" t="s">
        <v>733</v>
      </c>
      <c r="D24" s="1366" t="s">
        <v>731</v>
      </c>
      <c r="E24" s="1377" t="s">
        <v>716</v>
      </c>
      <c r="F24" s="289" t="s">
        <v>1041</v>
      </c>
      <c r="G24" s="258"/>
      <c r="H24" s="248"/>
    </row>
    <row r="25" spans="2:8" ht="45" customHeight="1" x14ac:dyDescent="0.35">
      <c r="B25" s="259"/>
      <c r="C25" s="1367"/>
      <c r="D25" s="1367"/>
      <c r="E25" s="1370"/>
      <c r="F25" s="289" t="s">
        <v>734</v>
      </c>
      <c r="G25" s="258"/>
      <c r="H25" s="248"/>
    </row>
    <row r="26" spans="2:8" ht="45.75" customHeight="1" thickBot="1" x14ac:dyDescent="0.4">
      <c r="B26" s="259"/>
      <c r="C26" s="1375"/>
      <c r="D26" s="1375"/>
      <c r="E26" s="1376"/>
      <c r="F26" s="289" t="s">
        <v>735</v>
      </c>
      <c r="G26" s="258"/>
      <c r="H26" s="248"/>
    </row>
    <row r="27" spans="2:8" ht="81.75" customHeight="1" x14ac:dyDescent="0.35">
      <c r="B27" s="259"/>
      <c r="C27" s="1366" t="s">
        <v>736</v>
      </c>
      <c r="D27" s="1366" t="s">
        <v>731</v>
      </c>
      <c r="E27" s="1377" t="s">
        <v>721</v>
      </c>
      <c r="F27" s="289" t="s">
        <v>737</v>
      </c>
      <c r="G27" s="258"/>
      <c r="H27" s="248"/>
    </row>
    <row r="28" spans="2:8" ht="66" customHeight="1" x14ac:dyDescent="0.35">
      <c r="B28" s="259"/>
      <c r="C28" s="1367"/>
      <c r="D28" s="1367"/>
      <c r="E28" s="1370"/>
      <c r="F28" s="289" t="s">
        <v>738</v>
      </c>
      <c r="G28" s="258"/>
      <c r="H28" s="248"/>
    </row>
    <row r="29" spans="2:8" ht="75" customHeight="1" thickBot="1" x14ac:dyDescent="0.4">
      <c r="B29" s="259"/>
      <c r="C29" s="1375"/>
      <c r="D29" s="1375"/>
      <c r="E29" s="1376"/>
      <c r="F29" s="289" t="s">
        <v>1042</v>
      </c>
      <c r="G29" s="258"/>
      <c r="H29" s="248"/>
    </row>
    <row r="30" spans="2:8" ht="96.75" customHeight="1" x14ac:dyDescent="0.35">
      <c r="B30" s="259"/>
      <c r="C30" s="1366" t="s">
        <v>739</v>
      </c>
      <c r="D30" s="1366" t="s">
        <v>731</v>
      </c>
      <c r="E30" s="1377" t="s">
        <v>716</v>
      </c>
      <c r="F30" s="289" t="s">
        <v>740</v>
      </c>
      <c r="G30" s="258"/>
      <c r="H30" s="248"/>
    </row>
    <row r="31" spans="2:8" ht="32.25" customHeight="1" x14ac:dyDescent="0.35">
      <c r="B31" s="259"/>
      <c r="C31" s="1367"/>
      <c r="D31" s="1367"/>
      <c r="E31" s="1370"/>
      <c r="F31" s="289" t="s">
        <v>741</v>
      </c>
      <c r="G31" s="258"/>
      <c r="H31" s="248"/>
    </row>
    <row r="32" spans="2:8" ht="27.75" customHeight="1" x14ac:dyDescent="0.35">
      <c r="B32" s="259"/>
      <c r="C32" s="1375"/>
      <c r="D32" s="1375"/>
      <c r="E32" s="1376"/>
      <c r="F32" s="289" t="s">
        <v>742</v>
      </c>
      <c r="G32" s="258"/>
      <c r="H32" s="248"/>
    </row>
    <row r="33" spans="2:8" ht="80.5" x14ac:dyDescent="0.35">
      <c r="B33" s="259"/>
      <c r="C33" s="290" t="s">
        <v>743</v>
      </c>
      <c r="D33" s="291" t="s">
        <v>731</v>
      </c>
      <c r="E33" s="286" t="s">
        <v>721</v>
      </c>
      <c r="F33" s="289" t="s">
        <v>1043</v>
      </c>
      <c r="G33" s="258"/>
      <c r="H33" s="248"/>
    </row>
    <row r="34" spans="2:8" ht="42.75" customHeight="1" x14ac:dyDescent="0.35">
      <c r="B34" s="259"/>
      <c r="C34" s="1366" t="s">
        <v>744</v>
      </c>
      <c r="D34" s="1366" t="s">
        <v>745</v>
      </c>
      <c r="E34" s="1369" t="s">
        <v>716</v>
      </c>
      <c r="F34" s="289" t="s">
        <v>1044</v>
      </c>
      <c r="G34" s="258"/>
      <c r="H34" s="248"/>
    </row>
    <row r="35" spans="2:8" ht="29.25" customHeight="1" x14ac:dyDescent="0.35">
      <c r="B35" s="259"/>
      <c r="C35" s="1367"/>
      <c r="D35" s="1367"/>
      <c r="E35" s="1370"/>
      <c r="F35" s="289" t="s">
        <v>746</v>
      </c>
      <c r="G35" s="258"/>
      <c r="H35" s="248"/>
    </row>
    <row r="36" spans="2:8" ht="33.75" customHeight="1" x14ac:dyDescent="0.35">
      <c r="B36" s="259"/>
      <c r="C36" s="1375"/>
      <c r="D36" s="1375"/>
      <c r="E36" s="1376"/>
      <c r="F36" s="289" t="s">
        <v>747</v>
      </c>
      <c r="G36" s="258"/>
      <c r="H36" s="248"/>
    </row>
    <row r="37" spans="2:8" ht="39.75" customHeight="1" x14ac:dyDescent="0.35">
      <c r="B37" s="259"/>
      <c r="C37" s="1366" t="s">
        <v>748</v>
      </c>
      <c r="D37" s="1366" t="s">
        <v>745</v>
      </c>
      <c r="E37" s="1369" t="s">
        <v>716</v>
      </c>
      <c r="F37" s="289" t="s">
        <v>1045</v>
      </c>
      <c r="G37" s="258"/>
      <c r="H37" s="248"/>
    </row>
    <row r="38" spans="2:8" ht="24" customHeight="1" x14ac:dyDescent="0.35">
      <c r="B38" s="259"/>
      <c r="C38" s="1367"/>
      <c r="D38" s="1367"/>
      <c r="E38" s="1370"/>
      <c r="F38" s="289" t="s">
        <v>750</v>
      </c>
      <c r="G38" s="258"/>
      <c r="H38" s="248"/>
    </row>
    <row r="39" spans="2:8" ht="32.25" customHeight="1" x14ac:dyDescent="0.35">
      <c r="B39" s="259"/>
      <c r="C39" s="1367"/>
      <c r="D39" s="1367"/>
      <c r="E39" s="1370"/>
      <c r="F39" s="289" t="s">
        <v>751</v>
      </c>
      <c r="G39" s="258"/>
      <c r="H39" s="248"/>
    </row>
    <row r="40" spans="2:8" ht="32.25" customHeight="1" x14ac:dyDescent="0.35">
      <c r="B40" s="259"/>
      <c r="C40" s="1375"/>
      <c r="D40" s="1375"/>
      <c r="E40" s="1376"/>
      <c r="F40" s="289" t="s">
        <v>752</v>
      </c>
      <c r="G40" s="258"/>
      <c r="H40" s="248"/>
    </row>
    <row r="41" spans="2:8" ht="134.25" customHeight="1" x14ac:dyDescent="0.35">
      <c r="B41" s="259"/>
      <c r="C41" s="1366" t="s">
        <v>753</v>
      </c>
      <c r="D41" s="1367" t="s">
        <v>731</v>
      </c>
      <c r="E41" s="1369" t="s">
        <v>716</v>
      </c>
      <c r="F41" s="294" t="s">
        <v>1046</v>
      </c>
      <c r="G41" s="258"/>
      <c r="H41" s="248"/>
    </row>
    <row r="42" spans="2:8" ht="24" customHeight="1" x14ac:dyDescent="0.35">
      <c r="B42" s="259"/>
      <c r="C42" s="1375"/>
      <c r="D42" s="1375"/>
      <c r="E42" s="1376"/>
      <c r="F42" s="289" t="s">
        <v>754</v>
      </c>
      <c r="G42" s="258"/>
      <c r="H42" s="248"/>
    </row>
    <row r="43" spans="2:8" ht="141" customHeight="1" x14ac:dyDescent="0.35">
      <c r="B43" s="259"/>
      <c r="C43" s="290" t="s">
        <v>755</v>
      </c>
      <c r="D43" s="291" t="s">
        <v>731</v>
      </c>
      <c r="E43" s="286" t="s">
        <v>716</v>
      </c>
      <c r="F43" s="289" t="s">
        <v>756</v>
      </c>
      <c r="G43" s="258"/>
      <c r="H43" s="248"/>
    </row>
    <row r="44" spans="2:8" ht="36.75" customHeight="1" x14ac:dyDescent="0.35">
      <c r="B44" s="259"/>
      <c r="C44" s="1366" t="s">
        <v>757</v>
      </c>
      <c r="D44" s="1366" t="s">
        <v>745</v>
      </c>
      <c r="E44" s="1369" t="s">
        <v>716</v>
      </c>
      <c r="F44" s="289" t="s">
        <v>758</v>
      </c>
      <c r="G44" s="258"/>
      <c r="H44" s="248"/>
    </row>
    <row r="45" spans="2:8" ht="32.25" customHeight="1" x14ac:dyDescent="0.35">
      <c r="B45" s="259"/>
      <c r="C45" s="1375"/>
      <c r="D45" s="1375"/>
      <c r="E45" s="1376"/>
      <c r="F45" s="292" t="s">
        <v>759</v>
      </c>
      <c r="G45" s="258"/>
      <c r="H45" s="248"/>
    </row>
    <row r="46" spans="2:8" ht="177" customHeight="1" x14ac:dyDescent="0.35">
      <c r="B46" s="259"/>
      <c r="C46" s="1366" t="s">
        <v>760</v>
      </c>
      <c r="D46" s="1366" t="s">
        <v>745</v>
      </c>
      <c r="E46" s="1369" t="s">
        <v>716</v>
      </c>
      <c r="F46" s="289" t="s">
        <v>761</v>
      </c>
      <c r="G46" s="258"/>
      <c r="H46" s="248"/>
    </row>
    <row r="47" spans="2:8" ht="32.25" customHeight="1" x14ac:dyDescent="0.35">
      <c r="B47" s="259"/>
      <c r="C47" s="1367"/>
      <c r="D47" s="1367"/>
      <c r="E47" s="1370"/>
      <c r="F47" s="289" t="s">
        <v>762</v>
      </c>
      <c r="G47" s="258"/>
      <c r="H47" s="248"/>
    </row>
    <row r="48" spans="2:8" ht="68.25" customHeight="1" x14ac:dyDescent="0.35">
      <c r="B48" s="259"/>
      <c r="C48" s="1375"/>
      <c r="D48" s="1375"/>
      <c r="E48" s="1376"/>
      <c r="F48" s="289" t="s">
        <v>763</v>
      </c>
      <c r="G48" s="258"/>
      <c r="H48" s="248"/>
    </row>
    <row r="49" spans="2:8" ht="100.5" customHeight="1" x14ac:dyDescent="0.35">
      <c r="B49" s="259"/>
      <c r="C49" s="290" t="s">
        <v>764</v>
      </c>
      <c r="D49" s="291" t="s">
        <v>745</v>
      </c>
      <c r="E49" s="286" t="s">
        <v>716</v>
      </c>
      <c r="F49" s="289" t="s">
        <v>765</v>
      </c>
      <c r="G49" s="258"/>
      <c r="H49" s="248"/>
    </row>
    <row r="50" spans="2:8" ht="46.5" customHeight="1" x14ac:dyDescent="0.35">
      <c r="B50" s="259"/>
      <c r="C50" s="290" t="s">
        <v>766</v>
      </c>
      <c r="D50" s="291" t="s">
        <v>745</v>
      </c>
      <c r="E50" s="286" t="s">
        <v>716</v>
      </c>
      <c r="F50" s="289" t="s">
        <v>767</v>
      </c>
      <c r="G50" s="258"/>
      <c r="H50" s="248"/>
    </row>
    <row r="51" spans="2:8" ht="81.75" customHeight="1" x14ac:dyDescent="0.35">
      <c r="B51" s="259"/>
      <c r="C51" s="290" t="s">
        <v>768</v>
      </c>
      <c r="D51" s="291" t="s">
        <v>745</v>
      </c>
      <c r="E51" s="286" t="s">
        <v>716</v>
      </c>
      <c r="F51" s="289" t="s">
        <v>1047</v>
      </c>
      <c r="G51" s="258"/>
      <c r="H51" s="248"/>
    </row>
    <row r="52" spans="2:8" ht="47.25" customHeight="1" x14ac:dyDescent="0.35">
      <c r="B52" s="259"/>
      <c r="C52" s="290" t="s">
        <v>769</v>
      </c>
      <c r="D52" s="291" t="s">
        <v>745</v>
      </c>
      <c r="E52" s="286" t="s">
        <v>716</v>
      </c>
      <c r="F52" s="289" t="s">
        <v>770</v>
      </c>
      <c r="G52" s="258"/>
      <c r="H52" s="248"/>
    </row>
    <row r="53" spans="2:8" ht="67.5" customHeight="1" x14ac:dyDescent="0.35">
      <c r="B53" s="259"/>
      <c r="C53" s="290" t="s">
        <v>771</v>
      </c>
      <c r="D53" s="291" t="s">
        <v>731</v>
      </c>
      <c r="E53" s="286" t="s">
        <v>716</v>
      </c>
      <c r="F53" s="289" t="s">
        <v>772</v>
      </c>
      <c r="G53" s="258"/>
      <c r="H53" s="248"/>
    </row>
    <row r="54" spans="2:8" ht="66.75" customHeight="1" x14ac:dyDescent="0.35">
      <c r="B54" s="259"/>
      <c r="C54" s="1366" t="s">
        <v>773</v>
      </c>
      <c r="D54" s="1366" t="s">
        <v>745</v>
      </c>
      <c r="E54" s="1369" t="s">
        <v>716</v>
      </c>
      <c r="F54" s="289" t="s">
        <v>774</v>
      </c>
      <c r="G54" s="258"/>
      <c r="H54" s="248"/>
    </row>
    <row r="55" spans="2:8" ht="62.25" customHeight="1" x14ac:dyDescent="0.35">
      <c r="B55" s="259"/>
      <c r="C55" s="1367"/>
      <c r="D55" s="1367"/>
      <c r="E55" s="1370"/>
      <c r="F55" s="289" t="s">
        <v>775</v>
      </c>
      <c r="G55" s="258"/>
      <c r="H55" s="248"/>
    </row>
    <row r="56" spans="2:8" ht="33.75" customHeight="1" x14ac:dyDescent="0.35">
      <c r="B56" s="259"/>
      <c r="C56" s="1375"/>
      <c r="D56" s="1375"/>
      <c r="E56" s="1376"/>
      <c r="F56" s="289" t="s">
        <v>776</v>
      </c>
      <c r="G56" s="258"/>
      <c r="H56" s="248"/>
    </row>
    <row r="57" spans="2:8" ht="68.25" customHeight="1" x14ac:dyDescent="0.35">
      <c r="B57" s="259"/>
      <c r="C57" s="1366" t="s">
        <v>777</v>
      </c>
      <c r="D57" s="1366" t="s">
        <v>745</v>
      </c>
      <c r="E57" s="1369" t="s">
        <v>716</v>
      </c>
      <c r="F57" s="289" t="s">
        <v>778</v>
      </c>
      <c r="G57" s="258"/>
      <c r="H57" s="248"/>
    </row>
    <row r="58" spans="2:8" ht="31.5" customHeight="1" x14ac:dyDescent="0.35">
      <c r="B58" s="259"/>
      <c r="C58" s="1367"/>
      <c r="D58" s="1367"/>
      <c r="E58" s="1370"/>
      <c r="F58" s="289" t="s">
        <v>779</v>
      </c>
      <c r="G58" s="258"/>
      <c r="H58" s="248"/>
    </row>
    <row r="59" spans="2:8" ht="21" customHeight="1" x14ac:dyDescent="0.35">
      <c r="B59" s="259"/>
      <c r="C59" s="1367"/>
      <c r="D59" s="1367"/>
      <c r="E59" s="1370"/>
      <c r="F59" s="289" t="s">
        <v>780</v>
      </c>
      <c r="G59" s="258"/>
      <c r="H59" s="248"/>
    </row>
    <row r="60" spans="2:8" ht="23.25" customHeight="1" thickBot="1" x14ac:dyDescent="0.4">
      <c r="B60" s="259"/>
      <c r="C60" s="1368"/>
      <c r="D60" s="1368"/>
      <c r="E60" s="1371"/>
      <c r="F60" s="293" t="s">
        <v>781</v>
      </c>
      <c r="G60" s="258"/>
      <c r="H60" s="248"/>
    </row>
    <row r="61" spans="2:8" x14ac:dyDescent="0.35">
      <c r="B61" s="259"/>
      <c r="C61" s="261"/>
      <c r="D61" s="261"/>
      <c r="E61" s="261"/>
      <c r="F61" s="261"/>
      <c r="G61" s="258"/>
      <c r="H61" s="248"/>
    </row>
    <row r="62" spans="2:8" x14ac:dyDescent="0.35">
      <c r="B62" s="259"/>
      <c r="C62" s="1372" t="s">
        <v>249</v>
      </c>
      <c r="D62" s="1372"/>
      <c r="E62" s="1372"/>
      <c r="F62" s="1372"/>
      <c r="G62" s="258"/>
      <c r="H62" s="248"/>
    </row>
    <row r="63" spans="2:8" ht="15" thickBot="1" x14ac:dyDescent="0.4">
      <c r="B63" s="259"/>
      <c r="C63" s="1373" t="s">
        <v>264</v>
      </c>
      <c r="D63" s="1373"/>
      <c r="E63" s="1373"/>
      <c r="F63" s="1373"/>
      <c r="G63" s="258"/>
      <c r="H63" s="248"/>
    </row>
    <row r="64" spans="2:8" ht="28.5" thickBot="1" x14ac:dyDescent="0.4">
      <c r="B64" s="259"/>
      <c r="C64" s="252" t="s">
        <v>233</v>
      </c>
      <c r="D64" s="252" t="s">
        <v>782</v>
      </c>
      <c r="E64" s="252" t="s">
        <v>232</v>
      </c>
      <c r="F64" s="262" t="s">
        <v>266</v>
      </c>
      <c r="G64" s="258"/>
      <c r="H64" s="248"/>
    </row>
    <row r="65" spans="1:8" ht="174" customHeight="1" x14ac:dyDescent="0.35">
      <c r="B65" s="259"/>
      <c r="C65" s="247" t="s">
        <v>816</v>
      </c>
      <c r="D65" s="247" t="s">
        <v>783</v>
      </c>
      <c r="E65" s="247" t="s">
        <v>716</v>
      </c>
      <c r="F65" s="263" t="s">
        <v>1048</v>
      </c>
      <c r="G65" s="258"/>
      <c r="H65" s="248"/>
    </row>
    <row r="66" spans="1:8" ht="295.5" customHeight="1" x14ac:dyDescent="0.35">
      <c r="B66" s="259"/>
      <c r="C66" s="247" t="s">
        <v>784</v>
      </c>
      <c r="D66" s="247" t="s">
        <v>783</v>
      </c>
      <c r="E66" s="247" t="s">
        <v>721</v>
      </c>
      <c r="F66" s="263" t="s">
        <v>1049</v>
      </c>
      <c r="G66" s="258"/>
      <c r="H66" s="248"/>
    </row>
    <row r="67" spans="1:8" ht="57.75" customHeight="1" x14ac:dyDescent="0.35">
      <c r="B67" s="259"/>
      <c r="C67" s="247" t="s">
        <v>785</v>
      </c>
      <c r="D67" s="247" t="s">
        <v>783</v>
      </c>
      <c r="E67" s="247" t="s">
        <v>716</v>
      </c>
      <c r="F67" s="263" t="s">
        <v>1050</v>
      </c>
      <c r="G67" s="258"/>
      <c r="H67" s="248"/>
    </row>
    <row r="68" spans="1:8" ht="193.5" customHeight="1" x14ac:dyDescent="0.35">
      <c r="B68" s="259"/>
      <c r="C68" s="264" t="s">
        <v>817</v>
      </c>
      <c r="D68" s="264" t="s">
        <v>783</v>
      </c>
      <c r="E68" s="264" t="s">
        <v>721</v>
      </c>
      <c r="F68" s="265" t="s">
        <v>1051</v>
      </c>
      <c r="G68" s="258"/>
      <c r="H68" s="248"/>
    </row>
    <row r="69" spans="1:8" s="248" customFormat="1" ht="85.5" customHeight="1" x14ac:dyDescent="0.35">
      <c r="A69" s="7"/>
      <c r="B69" s="259"/>
      <c r="C69" s="263" t="s">
        <v>1052</v>
      </c>
      <c r="D69" s="263" t="s">
        <v>1053</v>
      </c>
      <c r="E69" s="263" t="s">
        <v>721</v>
      </c>
      <c r="F69" s="263" t="s">
        <v>1054</v>
      </c>
      <c r="G69" s="258"/>
    </row>
    <row r="70" spans="1:8" s="248" customFormat="1" ht="15" hidden="1" customHeight="1" x14ac:dyDescent="0.35">
      <c r="A70" s="7"/>
      <c r="B70" s="259"/>
      <c r="C70" s="263"/>
      <c r="D70" s="263"/>
      <c r="E70" s="263"/>
      <c r="F70" s="263" t="s">
        <v>786</v>
      </c>
      <c r="G70" s="258"/>
    </row>
    <row r="71" spans="1:8" ht="122.25" customHeight="1" x14ac:dyDescent="0.35">
      <c r="B71" s="259"/>
      <c r="C71" s="263" t="s">
        <v>1055</v>
      </c>
      <c r="D71" s="263" t="s">
        <v>1053</v>
      </c>
      <c r="E71" s="263" t="s">
        <v>1058</v>
      </c>
      <c r="F71" s="263" t="s">
        <v>1056</v>
      </c>
      <c r="G71" s="258"/>
      <c r="H71" s="248"/>
    </row>
    <row r="72" spans="1:8" x14ac:dyDescent="0.35">
      <c r="B72" s="259"/>
      <c r="C72" s="261"/>
      <c r="D72" s="261"/>
      <c r="E72" s="261"/>
      <c r="F72" s="261"/>
      <c r="G72" s="258"/>
      <c r="H72" s="248"/>
    </row>
    <row r="73" spans="1:8" x14ac:dyDescent="0.35">
      <c r="B73" s="259"/>
      <c r="C73" s="261"/>
      <c r="D73" s="261"/>
      <c r="E73" s="261"/>
      <c r="F73" s="261"/>
      <c r="G73" s="258"/>
      <c r="H73" s="248"/>
    </row>
    <row r="74" spans="1:8" x14ac:dyDescent="0.35">
      <c r="B74" s="259"/>
      <c r="C74" s="1374" t="s">
        <v>248</v>
      </c>
      <c r="D74" s="1374"/>
      <c r="E74" s="1374"/>
      <c r="F74" s="1374"/>
      <c r="G74" s="258"/>
      <c r="H74" s="248"/>
    </row>
    <row r="75" spans="1:8" ht="15" thickBot="1" x14ac:dyDescent="0.4">
      <c r="B75" s="259"/>
      <c r="C75" s="1363" t="s">
        <v>267</v>
      </c>
      <c r="D75" s="1363"/>
      <c r="E75" s="1363"/>
      <c r="F75" s="261"/>
      <c r="G75" s="258"/>
      <c r="H75" s="248"/>
    </row>
    <row r="76" spans="1:8" ht="48" customHeight="1" thickBot="1" x14ac:dyDescent="0.4">
      <c r="B76" s="259"/>
      <c r="C76" s="1364" t="s">
        <v>1057</v>
      </c>
      <c r="D76" s="1365"/>
      <c r="E76" s="1365"/>
      <c r="F76" s="1365"/>
      <c r="G76" s="258"/>
      <c r="H76" s="248"/>
    </row>
    <row r="77" spans="1:8" x14ac:dyDescent="0.35">
      <c r="B77" s="259"/>
      <c r="C77" s="261"/>
      <c r="D77" s="261"/>
      <c r="E77" s="261"/>
      <c r="F77" s="261"/>
      <c r="G77" s="258"/>
      <c r="H77" s="248"/>
    </row>
    <row r="78" spans="1:8" x14ac:dyDescent="0.35">
      <c r="B78" s="259"/>
      <c r="C78" s="261"/>
      <c r="D78" s="261"/>
      <c r="E78" s="261"/>
      <c r="F78" s="261"/>
      <c r="G78" s="258"/>
      <c r="H78" s="248"/>
    </row>
    <row r="79" spans="1:8" x14ac:dyDescent="0.35">
      <c r="B79" s="259"/>
      <c r="C79" s="261"/>
      <c r="D79" s="261"/>
      <c r="E79" s="261"/>
      <c r="F79" s="261"/>
      <c r="G79" s="258"/>
      <c r="H79" s="248"/>
    </row>
    <row r="80" spans="1:8" ht="15" thickBot="1" x14ac:dyDescent="0.4">
      <c r="B80" s="266"/>
      <c r="C80" s="267"/>
      <c r="D80" s="267"/>
      <c r="E80" s="267"/>
      <c r="F80" s="267"/>
      <c r="G80" s="268"/>
      <c r="H80" s="248"/>
    </row>
    <row r="81" spans="2:8" x14ac:dyDescent="0.35">
      <c r="B81" s="269"/>
      <c r="C81" s="269"/>
      <c r="D81" s="269"/>
      <c r="E81" s="269"/>
      <c r="F81" s="269"/>
      <c r="G81" s="270"/>
      <c r="H81" s="248"/>
    </row>
  </sheetData>
  <mergeCells count="44">
    <mergeCell ref="C20:F20"/>
    <mergeCell ref="C3:F3"/>
    <mergeCell ref="B4:F4"/>
    <mergeCell ref="C5:F5"/>
    <mergeCell ref="C7:E7"/>
    <mergeCell ref="C8:F8"/>
    <mergeCell ref="C21:C23"/>
    <mergeCell ref="D21:D23"/>
    <mergeCell ref="E21:E23"/>
    <mergeCell ref="C24:C26"/>
    <mergeCell ref="D24:D26"/>
    <mergeCell ref="E24:E26"/>
    <mergeCell ref="C27:C29"/>
    <mergeCell ref="D27:D29"/>
    <mergeCell ref="E27:E29"/>
    <mergeCell ref="C30:C32"/>
    <mergeCell ref="D30:D32"/>
    <mergeCell ref="E30:E32"/>
    <mergeCell ref="C34:C36"/>
    <mergeCell ref="D34:D36"/>
    <mergeCell ref="E34:E36"/>
    <mergeCell ref="C37:C40"/>
    <mergeCell ref="D37:D40"/>
    <mergeCell ref="E37:E40"/>
    <mergeCell ref="C41:C42"/>
    <mergeCell ref="D41:D42"/>
    <mergeCell ref="E41:E42"/>
    <mergeCell ref="C44:C45"/>
    <mergeCell ref="D44:D45"/>
    <mergeCell ref="E44:E45"/>
    <mergeCell ref="C46:C48"/>
    <mergeCell ref="D46:D48"/>
    <mergeCell ref="E46:E48"/>
    <mergeCell ref="C54:C56"/>
    <mergeCell ref="D54:D56"/>
    <mergeCell ref="E54:E56"/>
    <mergeCell ref="C75:E75"/>
    <mergeCell ref="C76:F76"/>
    <mergeCell ref="C57:C60"/>
    <mergeCell ref="D57:D60"/>
    <mergeCell ref="E57:E60"/>
    <mergeCell ref="C62:F62"/>
    <mergeCell ref="C63:F63"/>
    <mergeCell ref="C74:F7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18"/>
  <sheetViews>
    <sheetView zoomScale="90" zoomScaleNormal="90" zoomScalePageLayoutView="80" workbookViewId="0">
      <selection activeCell="E97" sqref="E97:I97"/>
    </sheetView>
  </sheetViews>
  <sheetFormatPr defaultColWidth="8.81640625" defaultRowHeight="14.5" x14ac:dyDescent="0.35"/>
  <cols>
    <col min="1" max="1" width="2.1796875" customWidth="1"/>
    <col min="2" max="2" width="2.26953125" customWidth="1"/>
    <col min="3" max="3" width="22.453125" style="7" customWidth="1"/>
    <col min="4" max="4" width="15.453125" customWidth="1"/>
    <col min="5" max="5" width="38.26953125" customWidth="1"/>
    <col min="6" max="6" width="18.81640625" style="253" customWidth="1"/>
    <col min="7" max="7" width="22.81640625" style="253" customWidth="1"/>
    <col min="8" max="8" width="61.54296875" style="253" customWidth="1"/>
    <col min="9" max="9" width="13.81640625" style="322" customWidth="1"/>
    <col min="10" max="10" width="2.7265625" customWidth="1"/>
    <col min="11" max="11" width="2" customWidth="1"/>
    <col min="12" max="12" width="40.7265625" customWidth="1"/>
  </cols>
  <sheetData>
    <row r="1" spans="1:52" ht="15" thickBot="1" x14ac:dyDescent="0.4">
      <c r="A1" s="17"/>
      <c r="B1" s="34"/>
      <c r="C1" s="35"/>
      <c r="D1" s="36"/>
      <c r="E1" s="36"/>
      <c r="F1" s="297"/>
      <c r="G1" s="297"/>
      <c r="H1" s="298"/>
      <c r="I1" s="313"/>
      <c r="J1" s="37"/>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row>
    <row r="2" spans="1:52" ht="20.5" thickBot="1" x14ac:dyDescent="0.45">
      <c r="A2" s="17"/>
      <c r="B2" s="72"/>
      <c r="C2" s="1354" t="s">
        <v>245</v>
      </c>
      <c r="D2" s="1355"/>
      <c r="E2" s="1355"/>
      <c r="F2" s="1355"/>
      <c r="G2" s="1355"/>
      <c r="H2" s="1355"/>
      <c r="I2" s="1356"/>
      <c r="J2" s="74"/>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row>
    <row r="3" spans="1:52" ht="15" customHeight="1" x14ac:dyDescent="0.35">
      <c r="A3" s="17"/>
      <c r="B3" s="38"/>
      <c r="C3" s="1420" t="s">
        <v>221</v>
      </c>
      <c r="D3" s="1420"/>
      <c r="E3" s="1420"/>
      <c r="F3" s="1420"/>
      <c r="G3" s="1420"/>
      <c r="H3" s="1420"/>
      <c r="I3" s="1420"/>
      <c r="J3" s="3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1:52" ht="15" customHeight="1" x14ac:dyDescent="0.35">
      <c r="A4" s="17"/>
      <c r="B4" s="38"/>
      <c r="C4" s="249"/>
      <c r="D4" s="249"/>
      <c r="E4" s="249"/>
      <c r="F4" s="299"/>
      <c r="G4" s="299"/>
      <c r="H4" s="299"/>
      <c r="I4" s="299"/>
      <c r="J4" s="3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row>
    <row r="5" spans="1:52" ht="15" customHeight="1" x14ac:dyDescent="0.35">
      <c r="A5" s="17"/>
      <c r="B5" s="38"/>
      <c r="C5" s="40"/>
      <c r="D5" s="41"/>
      <c r="E5" s="41"/>
      <c r="F5" s="300"/>
      <c r="G5" s="300"/>
      <c r="H5" s="301"/>
      <c r="I5" s="314"/>
      <c r="J5" s="3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row>
    <row r="6" spans="1:52" ht="15.75" customHeight="1" thickBot="1" x14ac:dyDescent="0.4">
      <c r="A6" s="17"/>
      <c r="B6" s="38"/>
      <c r="C6" s="40"/>
      <c r="D6" s="1417" t="s">
        <v>246</v>
      </c>
      <c r="E6" s="1417"/>
      <c r="F6" s="1417" t="s">
        <v>250</v>
      </c>
      <c r="G6" s="1417"/>
      <c r="H6" s="295" t="s">
        <v>251</v>
      </c>
      <c r="I6" s="295" t="s">
        <v>230</v>
      </c>
      <c r="J6" s="3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row>
    <row r="7" spans="1:52" s="248" customFormat="1" ht="24.75" customHeight="1" thickBot="1" x14ac:dyDescent="0.4">
      <c r="A7" s="17"/>
      <c r="B7" s="38"/>
      <c r="C7" s="40"/>
      <c r="D7" s="1421" t="s">
        <v>820</v>
      </c>
      <c r="E7" s="1422"/>
      <c r="F7" s="1423" t="s">
        <v>821</v>
      </c>
      <c r="G7" s="1424"/>
      <c r="H7" s="302" t="s">
        <v>822</v>
      </c>
      <c r="I7" s="315" t="s">
        <v>787</v>
      </c>
      <c r="J7" s="3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row>
    <row r="8" spans="1:52" ht="62.25" customHeight="1" thickBot="1" x14ac:dyDescent="0.4">
      <c r="A8" s="17"/>
      <c r="B8" s="38"/>
      <c r="C8" s="40"/>
      <c r="D8" s="1421" t="s">
        <v>788</v>
      </c>
      <c r="E8" s="1422"/>
      <c r="F8" s="1423" t="s">
        <v>789</v>
      </c>
      <c r="G8" s="1424"/>
      <c r="H8" s="302" t="s">
        <v>802</v>
      </c>
      <c r="I8" s="315" t="s">
        <v>787</v>
      </c>
      <c r="J8" s="3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row>
    <row r="9" spans="1:52" s="7" customFormat="1" ht="51.75" customHeight="1" thickBot="1" x14ac:dyDescent="0.4">
      <c r="A9" s="16"/>
      <c r="B9" s="239"/>
      <c r="C9" s="81" t="s">
        <v>1091</v>
      </c>
      <c r="D9" s="1421" t="s">
        <v>790</v>
      </c>
      <c r="E9" s="1422"/>
      <c r="F9" s="1423" t="s">
        <v>791</v>
      </c>
      <c r="G9" s="1424"/>
      <c r="H9" s="302" t="s">
        <v>803</v>
      </c>
      <c r="I9" s="315" t="s">
        <v>787</v>
      </c>
      <c r="J9" s="240"/>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row>
    <row r="10" spans="1:52" s="7" customFormat="1" ht="45.75" customHeight="1" thickBot="1" x14ac:dyDescent="0.4">
      <c r="A10" s="16"/>
      <c r="B10" s="239"/>
      <c r="C10" s="81"/>
      <c r="D10" s="1421" t="s">
        <v>792</v>
      </c>
      <c r="E10" s="1422"/>
      <c r="F10" s="1423" t="s">
        <v>793</v>
      </c>
      <c r="G10" s="1424"/>
      <c r="H10" s="302" t="s">
        <v>804</v>
      </c>
      <c r="I10" s="315" t="s">
        <v>787</v>
      </c>
      <c r="J10" s="240"/>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row>
    <row r="11" spans="1:52" s="7" customFormat="1" ht="45.75" customHeight="1" thickBot="1" x14ac:dyDescent="0.4">
      <c r="A11" s="16"/>
      <c r="B11" s="239"/>
      <c r="C11" s="324"/>
      <c r="D11" s="1425" t="s">
        <v>1089</v>
      </c>
      <c r="E11" s="1426"/>
      <c r="F11" s="1391" t="s">
        <v>1090</v>
      </c>
      <c r="G11" s="1392"/>
      <c r="H11" s="311" t="s">
        <v>809</v>
      </c>
      <c r="I11" s="316" t="s">
        <v>787</v>
      </c>
      <c r="J11" s="240"/>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row>
    <row r="12" spans="1:52" s="7" customFormat="1" ht="18.75" customHeight="1" thickBot="1" x14ac:dyDescent="0.4">
      <c r="A12" s="16"/>
      <c r="B12" s="239"/>
      <c r="C12" s="394"/>
      <c r="D12" s="43"/>
      <c r="E12" s="43"/>
      <c r="F12" s="43"/>
      <c r="G12" s="43"/>
      <c r="H12" s="83" t="s">
        <v>247</v>
      </c>
      <c r="I12" s="317" t="s">
        <v>787</v>
      </c>
      <c r="J12" s="240"/>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row>
    <row r="13" spans="1:52" s="7" customFormat="1" ht="40" customHeight="1" thickBot="1" x14ac:dyDescent="0.4">
      <c r="A13" s="16"/>
      <c r="B13" s="239"/>
      <c r="C13" s="244"/>
      <c r="D13" s="1428" t="s">
        <v>272</v>
      </c>
      <c r="E13" s="1428"/>
      <c r="F13" s="1428"/>
      <c r="G13" s="1428"/>
      <c r="H13" s="1428"/>
      <c r="I13" s="1428"/>
      <c r="J13" s="240"/>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row>
    <row r="14" spans="1:52" s="7" customFormat="1" ht="25.5" customHeight="1" thickBot="1" x14ac:dyDescent="0.4">
      <c r="A14" s="16"/>
      <c r="B14" s="239"/>
      <c r="C14" s="244"/>
      <c r="D14" s="68" t="s">
        <v>60</v>
      </c>
      <c r="E14" s="1402" t="s">
        <v>682</v>
      </c>
      <c r="F14" s="1403"/>
      <c r="G14" s="1403"/>
      <c r="H14" s="1404"/>
      <c r="I14" s="319"/>
      <c r="J14" s="240"/>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row>
    <row r="15" spans="1:52" s="7" customFormat="1" ht="37.5" customHeight="1" thickBot="1" x14ac:dyDescent="0.4">
      <c r="A15" s="16"/>
      <c r="B15" s="239"/>
      <c r="C15" s="244"/>
      <c r="D15" s="68" t="s">
        <v>62</v>
      </c>
      <c r="E15" s="1405" t="s">
        <v>683</v>
      </c>
      <c r="F15" s="1412"/>
      <c r="G15" s="1412"/>
      <c r="H15" s="1413"/>
      <c r="I15" s="319"/>
      <c r="J15" s="240"/>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row>
    <row r="16" spans="1:52" s="7" customFormat="1" ht="21" customHeight="1" x14ac:dyDescent="0.35">
      <c r="A16" s="16"/>
      <c r="B16" s="239"/>
      <c r="C16" s="244"/>
      <c r="D16" s="43"/>
      <c r="E16" s="43"/>
      <c r="F16" s="43"/>
      <c r="G16" s="43"/>
      <c r="H16" s="43"/>
      <c r="I16" s="319"/>
      <c r="J16" s="240"/>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row>
    <row r="17" spans="1:52" s="7" customFormat="1" ht="27.75" customHeight="1" thickBot="1" x14ac:dyDescent="0.4">
      <c r="A17" s="16"/>
      <c r="B17" s="239"/>
      <c r="C17" s="244"/>
      <c r="D17" s="246"/>
      <c r="E17" s="246"/>
      <c r="F17" s="296"/>
      <c r="G17" s="296"/>
      <c r="H17" s="296"/>
      <c r="I17" s="314"/>
      <c r="J17" s="240"/>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row>
    <row r="18" spans="1:52" s="7" customFormat="1" ht="95.25" customHeight="1" x14ac:dyDescent="0.35">
      <c r="A18" s="17"/>
      <c r="B18" s="239"/>
      <c r="C18" s="246" t="s">
        <v>222</v>
      </c>
      <c r="D18" s="1429" t="s">
        <v>1092</v>
      </c>
      <c r="E18" s="1430"/>
      <c r="F18" s="1430"/>
      <c r="G18" s="1430"/>
      <c r="H18" s="1430"/>
      <c r="I18" s="1431"/>
      <c r="J18" s="240"/>
      <c r="K18"/>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row>
    <row r="19" spans="1:52" s="7" customFormat="1" ht="33.75" customHeight="1" x14ac:dyDescent="0.35">
      <c r="A19" s="17"/>
      <c r="B19" s="239"/>
      <c r="C19" s="246"/>
      <c r="D19" s="1432"/>
      <c r="E19" s="1433"/>
      <c r="F19" s="1433"/>
      <c r="G19" s="1433"/>
      <c r="H19" s="1433"/>
      <c r="I19" s="1434"/>
      <c r="J19" s="240"/>
      <c r="K1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row>
    <row r="20" spans="1:52" s="7" customFormat="1" ht="70.5" customHeight="1" x14ac:dyDescent="0.35">
      <c r="A20" s="17"/>
      <c r="B20" s="239"/>
      <c r="C20" s="246"/>
      <c r="D20" s="1432"/>
      <c r="E20" s="1433"/>
      <c r="F20" s="1433"/>
      <c r="G20" s="1433"/>
      <c r="H20" s="1433"/>
      <c r="I20" s="1434"/>
      <c r="J20" s="240"/>
      <c r="K20"/>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row>
    <row r="21" spans="1:52" s="7" customFormat="1" ht="153.75" customHeight="1" thickBot="1" x14ac:dyDescent="0.4">
      <c r="A21" s="17"/>
      <c r="B21" s="239"/>
      <c r="C21" s="246"/>
      <c r="D21" s="1435"/>
      <c r="E21" s="1436"/>
      <c r="F21" s="1436"/>
      <c r="G21" s="1436"/>
      <c r="H21" s="1436"/>
      <c r="I21" s="1437"/>
      <c r="J21" s="240"/>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row>
    <row r="22" spans="1:52" s="7" customFormat="1" ht="45" customHeight="1" thickBot="1" x14ac:dyDescent="0.4">
      <c r="A22" s="17"/>
      <c r="B22" s="239"/>
      <c r="C22" s="1351" t="s">
        <v>1078</v>
      </c>
      <c r="D22" s="1351"/>
      <c r="E22" s="1351"/>
      <c r="F22" s="1351"/>
      <c r="G22" s="1351"/>
      <c r="H22" s="1351"/>
      <c r="I22" s="1427"/>
      <c r="J22" s="240"/>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row>
    <row r="23" spans="1:52" s="7" customFormat="1" ht="60" customHeight="1" thickBot="1" x14ac:dyDescent="0.4">
      <c r="A23" s="16"/>
      <c r="B23" s="239"/>
      <c r="C23" s="395" t="s">
        <v>1093</v>
      </c>
      <c r="D23" s="1418" t="s">
        <v>1094</v>
      </c>
      <c r="E23" s="1419"/>
      <c r="F23" s="1419" t="s">
        <v>807</v>
      </c>
      <c r="G23" s="1419"/>
      <c r="H23" s="1419" t="s">
        <v>251</v>
      </c>
      <c r="I23" s="1419" t="s">
        <v>230</v>
      </c>
      <c r="J23" s="240"/>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row>
    <row r="24" spans="1:52" s="7" customFormat="1" ht="25.5" customHeight="1" thickBot="1" x14ac:dyDescent="0.4">
      <c r="A24" s="16"/>
      <c r="B24" s="239"/>
      <c r="C24" s="1427" t="s">
        <v>797</v>
      </c>
      <c r="D24" s="1387" t="s">
        <v>1059</v>
      </c>
      <c r="E24" s="1388"/>
      <c r="F24" s="1388"/>
      <c r="G24" s="1388"/>
      <c r="H24" s="1395"/>
      <c r="I24" s="316"/>
      <c r="J24" s="240"/>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row>
    <row r="25" spans="1:52" ht="38.25" customHeight="1" thickBot="1" x14ac:dyDescent="0.4">
      <c r="A25" s="16"/>
      <c r="B25" s="239"/>
      <c r="C25" s="1427"/>
      <c r="D25" s="1393" t="s">
        <v>819</v>
      </c>
      <c r="E25" s="1394"/>
      <c r="F25" s="1391" t="s">
        <v>841</v>
      </c>
      <c r="G25" s="1392"/>
      <c r="H25" s="312" t="s">
        <v>1067</v>
      </c>
      <c r="I25" s="316" t="s">
        <v>13</v>
      </c>
      <c r="J25" s="240"/>
      <c r="K25" s="7"/>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row>
    <row r="26" spans="1:52" ht="36" customHeight="1" thickBot="1" x14ac:dyDescent="0.4">
      <c r="A26" s="16"/>
      <c r="B26" s="239"/>
      <c r="C26" s="1427"/>
      <c r="D26" s="1393" t="s">
        <v>823</v>
      </c>
      <c r="E26" s="1394"/>
      <c r="F26" s="1391" t="s">
        <v>842</v>
      </c>
      <c r="G26" s="1392"/>
      <c r="H26" s="312" t="s">
        <v>1067</v>
      </c>
      <c r="I26" s="316" t="s">
        <v>13</v>
      </c>
      <c r="J26" s="240"/>
      <c r="K26" s="7"/>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row>
    <row r="27" spans="1:52" ht="36.75" customHeight="1" thickBot="1" x14ac:dyDescent="0.4">
      <c r="A27" s="16"/>
      <c r="B27" s="239"/>
      <c r="C27" s="1427"/>
      <c r="D27" s="1393" t="s">
        <v>824</v>
      </c>
      <c r="E27" s="1394"/>
      <c r="F27" s="1391" t="s">
        <v>843</v>
      </c>
      <c r="G27" s="1392"/>
      <c r="H27" s="312" t="s">
        <v>1067</v>
      </c>
      <c r="I27" s="316" t="s">
        <v>13</v>
      </c>
      <c r="J27" s="240"/>
      <c r="K27" s="7"/>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row>
    <row r="28" spans="1:52" ht="29.25" customHeight="1" thickBot="1" x14ac:dyDescent="0.4">
      <c r="A28" s="16"/>
      <c r="B28" s="239"/>
      <c r="C28" s="1427"/>
      <c r="D28" s="1438" t="s">
        <v>825</v>
      </c>
      <c r="E28" s="1439"/>
      <c r="F28" s="1391" t="s">
        <v>844</v>
      </c>
      <c r="G28" s="1392"/>
      <c r="H28" s="311" t="s">
        <v>811</v>
      </c>
      <c r="I28" s="316" t="s">
        <v>787</v>
      </c>
      <c r="J28" s="240"/>
      <c r="K28" s="7"/>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row>
    <row r="29" spans="1:52" ht="45" customHeight="1" thickBot="1" x14ac:dyDescent="0.4">
      <c r="A29" s="16"/>
      <c r="B29" s="239"/>
      <c r="C29" s="1427"/>
      <c r="D29" s="1393" t="s">
        <v>827</v>
      </c>
      <c r="E29" s="1394"/>
      <c r="F29" s="1391" t="s">
        <v>810</v>
      </c>
      <c r="G29" s="1392"/>
      <c r="H29" s="302" t="s">
        <v>1069</v>
      </c>
      <c r="I29" s="316" t="s">
        <v>787</v>
      </c>
      <c r="J29" s="240"/>
      <c r="K29" s="7"/>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row>
    <row r="30" spans="1:52" ht="38.25" customHeight="1" thickBot="1" x14ac:dyDescent="0.4">
      <c r="A30" s="16"/>
      <c r="B30" s="239"/>
      <c r="C30" s="1427"/>
      <c r="D30" s="1393" t="s">
        <v>826</v>
      </c>
      <c r="E30" s="1394"/>
      <c r="F30" s="1391" t="s">
        <v>841</v>
      </c>
      <c r="G30" s="1392"/>
      <c r="H30" s="302" t="s">
        <v>1070</v>
      </c>
      <c r="I30" s="316" t="s">
        <v>26</v>
      </c>
      <c r="J30" s="240"/>
      <c r="K30" s="7"/>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ht="36.75" customHeight="1" thickBot="1" x14ac:dyDescent="0.4">
      <c r="A31" s="16"/>
      <c r="B31" s="239"/>
      <c r="C31" s="1427" t="s">
        <v>798</v>
      </c>
      <c r="D31" s="1393" t="s">
        <v>831</v>
      </c>
      <c r="E31" s="1394"/>
      <c r="F31" s="1391" t="s">
        <v>845</v>
      </c>
      <c r="G31" s="1392"/>
      <c r="H31" s="302" t="s">
        <v>832</v>
      </c>
      <c r="I31" s="316" t="s">
        <v>26</v>
      </c>
      <c r="J31" s="240"/>
      <c r="K31" s="7"/>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row>
    <row r="32" spans="1:52" ht="35.25" customHeight="1" thickBot="1" x14ac:dyDescent="0.4">
      <c r="A32" s="16"/>
      <c r="B32" s="239"/>
      <c r="C32" s="1427"/>
      <c r="D32" s="1393" t="s">
        <v>834</v>
      </c>
      <c r="E32" s="1394"/>
      <c r="F32" s="1391" t="s">
        <v>846</v>
      </c>
      <c r="G32" s="1392"/>
      <c r="H32" s="302" t="s">
        <v>833</v>
      </c>
      <c r="I32" s="316" t="s">
        <v>787</v>
      </c>
      <c r="J32" s="240"/>
      <c r="K32" s="7"/>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row>
    <row r="33" spans="1:52" ht="40.5" customHeight="1" thickBot="1" x14ac:dyDescent="0.4">
      <c r="A33" s="16"/>
      <c r="B33" s="239"/>
      <c r="C33" s="1427"/>
      <c r="D33" s="1389" t="s">
        <v>830</v>
      </c>
      <c r="E33" s="1390"/>
      <c r="F33" s="1389" t="s">
        <v>836</v>
      </c>
      <c r="G33" s="1390"/>
      <c r="H33" s="1396" t="s">
        <v>837</v>
      </c>
      <c r="I33" s="1414" t="s">
        <v>26</v>
      </c>
      <c r="J33" s="240"/>
      <c r="K33" s="7"/>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row>
    <row r="34" spans="1:52" ht="25.5" customHeight="1" thickBot="1" x14ac:dyDescent="0.4">
      <c r="A34" s="16"/>
      <c r="B34" s="239"/>
      <c r="C34" s="1427"/>
      <c r="D34" s="1393" t="s">
        <v>829</v>
      </c>
      <c r="E34" s="1394"/>
      <c r="F34" s="1391" t="s">
        <v>1071</v>
      </c>
      <c r="G34" s="1392"/>
      <c r="H34" s="1397"/>
      <c r="I34" s="1415"/>
      <c r="J34" s="240"/>
      <c r="K34" s="7"/>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row>
    <row r="35" spans="1:52" ht="23.25" customHeight="1" thickBot="1" x14ac:dyDescent="0.4">
      <c r="A35" s="17"/>
      <c r="B35" s="239"/>
      <c r="C35" s="1427"/>
      <c r="D35" s="1393" t="s">
        <v>828</v>
      </c>
      <c r="E35" s="1394"/>
      <c r="F35" s="1391" t="s">
        <v>1071</v>
      </c>
      <c r="G35" s="1392"/>
      <c r="H35" s="1397"/>
      <c r="I35" s="1415"/>
      <c r="J35" s="240"/>
      <c r="K35" s="6"/>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row>
    <row r="36" spans="1:52" ht="21.75" customHeight="1" thickBot="1" x14ac:dyDescent="0.4">
      <c r="A36" s="17"/>
      <c r="B36" s="239"/>
      <c r="C36" s="1427"/>
      <c r="D36" s="1393" t="s">
        <v>838</v>
      </c>
      <c r="E36" s="1394"/>
      <c r="F36" s="1391" t="s">
        <v>844</v>
      </c>
      <c r="G36" s="1392"/>
      <c r="H36" s="1397"/>
      <c r="I36" s="1415"/>
      <c r="J36" s="240"/>
      <c r="K36" s="6"/>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row>
    <row r="37" spans="1:52" ht="24.75" customHeight="1" thickBot="1" x14ac:dyDescent="0.4">
      <c r="A37" s="17"/>
      <c r="B37" s="239"/>
      <c r="C37" s="1427"/>
      <c r="D37" s="1393" t="s">
        <v>839</v>
      </c>
      <c r="E37" s="1394"/>
      <c r="F37" s="1391" t="s">
        <v>1072</v>
      </c>
      <c r="G37" s="1392"/>
      <c r="H37" s="1398"/>
      <c r="I37" s="1416"/>
      <c r="J37" s="240"/>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row>
    <row r="38" spans="1:52" ht="23.25" customHeight="1" thickBot="1" x14ac:dyDescent="0.4">
      <c r="A38" s="17"/>
      <c r="B38" s="239"/>
      <c r="C38" s="1427" t="s">
        <v>1076</v>
      </c>
      <c r="D38" s="1387" t="s">
        <v>1060</v>
      </c>
      <c r="E38" s="1388"/>
      <c r="F38" s="1388"/>
      <c r="G38" s="1388"/>
      <c r="H38" s="1395"/>
      <c r="I38" s="316" t="s">
        <v>787</v>
      </c>
      <c r="J38" s="240"/>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row>
    <row r="39" spans="1:52" ht="38.25" customHeight="1" thickBot="1" x14ac:dyDescent="0.4">
      <c r="A39" s="17"/>
      <c r="B39" s="239"/>
      <c r="C39" s="1427"/>
      <c r="D39" s="1393" t="s">
        <v>840</v>
      </c>
      <c r="E39" s="1394"/>
      <c r="F39" s="1391" t="s">
        <v>835</v>
      </c>
      <c r="G39" s="1392"/>
      <c r="H39" s="302" t="s">
        <v>854</v>
      </c>
      <c r="I39" s="316" t="s">
        <v>20</v>
      </c>
      <c r="J39" s="240"/>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row>
    <row r="40" spans="1:52" ht="46.5" customHeight="1" thickBot="1" x14ac:dyDescent="0.4">
      <c r="A40" s="17"/>
      <c r="B40" s="239"/>
      <c r="C40" s="1427"/>
      <c r="D40" s="1389" t="s">
        <v>848</v>
      </c>
      <c r="E40" s="1390"/>
      <c r="F40" s="1391" t="s">
        <v>849</v>
      </c>
      <c r="G40" s="1392"/>
      <c r="H40" s="302" t="s">
        <v>1073</v>
      </c>
      <c r="I40" s="316" t="s">
        <v>787</v>
      </c>
      <c r="J40" s="240"/>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row>
    <row r="41" spans="1:52" s="248" customFormat="1" ht="39" customHeight="1" thickBot="1" x14ac:dyDescent="0.4">
      <c r="A41" s="17"/>
      <c r="B41" s="239"/>
      <c r="C41" s="1427"/>
      <c r="D41" s="1389" t="s">
        <v>850</v>
      </c>
      <c r="E41" s="1390"/>
      <c r="F41" s="1391" t="s">
        <v>852</v>
      </c>
      <c r="G41" s="1392"/>
      <c r="H41" s="302" t="s">
        <v>851</v>
      </c>
      <c r="I41" s="316" t="s">
        <v>787</v>
      </c>
      <c r="J41" s="240"/>
      <c r="K41"/>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row>
    <row r="42" spans="1:52" s="248" customFormat="1" ht="28.5" customHeight="1" thickBot="1" x14ac:dyDescent="0.4">
      <c r="A42" s="17"/>
      <c r="B42" s="239"/>
      <c r="C42" s="1427" t="s">
        <v>1077</v>
      </c>
      <c r="D42" s="1387" t="s">
        <v>1061</v>
      </c>
      <c r="E42" s="1388"/>
      <c r="F42" s="1388"/>
      <c r="G42" s="1388"/>
      <c r="H42" s="1395"/>
      <c r="I42" s="316" t="s">
        <v>787</v>
      </c>
      <c r="J42" s="240"/>
      <c r="K42"/>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row>
    <row r="43" spans="1:52" s="248" customFormat="1" ht="28.5" customHeight="1" thickBot="1" x14ac:dyDescent="0.4">
      <c r="A43" s="17"/>
      <c r="B43" s="239"/>
      <c r="C43" s="1427"/>
      <c r="D43" s="1389" t="s">
        <v>853</v>
      </c>
      <c r="E43" s="1390"/>
      <c r="F43" s="1391" t="s">
        <v>855</v>
      </c>
      <c r="G43" s="1392"/>
      <c r="H43" s="302" t="s">
        <v>854</v>
      </c>
      <c r="I43" s="316" t="s">
        <v>20</v>
      </c>
      <c r="J43" s="240"/>
      <c r="K43"/>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row>
    <row r="44" spans="1:52" s="248" customFormat="1" ht="33" customHeight="1" thickBot="1" x14ac:dyDescent="0.4">
      <c r="A44" s="17"/>
      <c r="B44" s="239"/>
      <c r="C44" s="1427"/>
      <c r="D44" s="1389" t="s">
        <v>856</v>
      </c>
      <c r="E44" s="1390"/>
      <c r="F44" s="1391" t="s">
        <v>857</v>
      </c>
      <c r="G44" s="1392"/>
      <c r="H44" s="312" t="s">
        <v>858</v>
      </c>
      <c r="I44" s="316" t="s">
        <v>787</v>
      </c>
      <c r="J44" s="240"/>
      <c r="K44" s="6"/>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row>
    <row r="45" spans="1:52" s="248" customFormat="1" ht="28.5" customHeight="1" thickBot="1" x14ac:dyDescent="0.4">
      <c r="A45" s="17"/>
      <c r="B45" s="239"/>
      <c r="C45" s="1427" t="s">
        <v>1076</v>
      </c>
      <c r="D45" s="1387" t="s">
        <v>1062</v>
      </c>
      <c r="E45" s="1388"/>
      <c r="F45" s="1388"/>
      <c r="G45" s="1388"/>
      <c r="H45" s="1395"/>
      <c r="I45" s="316"/>
      <c r="J45" s="240"/>
      <c r="K45" s="6"/>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row>
    <row r="46" spans="1:52" ht="33" customHeight="1" thickBot="1" x14ac:dyDescent="0.4">
      <c r="A46" s="17"/>
      <c r="B46" s="239"/>
      <c r="C46" s="1427"/>
      <c r="D46" s="1389" t="s">
        <v>859</v>
      </c>
      <c r="E46" s="1390"/>
      <c r="F46" s="1391" t="s">
        <v>857</v>
      </c>
      <c r="G46" s="1392"/>
      <c r="H46" s="312" t="s">
        <v>860</v>
      </c>
      <c r="I46" s="316" t="s">
        <v>787</v>
      </c>
      <c r="J46" s="240"/>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row>
    <row r="47" spans="1:52" s="248" customFormat="1" ht="33" customHeight="1" thickBot="1" x14ac:dyDescent="0.4">
      <c r="A47" s="17"/>
      <c r="B47" s="239"/>
      <c r="C47" s="1427"/>
      <c r="D47" s="1387" t="s">
        <v>1063</v>
      </c>
      <c r="E47" s="1388"/>
      <c r="F47" s="1388"/>
      <c r="G47" s="1388"/>
      <c r="H47" s="1395"/>
      <c r="I47" s="328"/>
      <c r="J47" s="240"/>
      <c r="K47"/>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row>
    <row r="48" spans="1:52" s="248" customFormat="1" ht="33" customHeight="1" thickBot="1" x14ac:dyDescent="0.4">
      <c r="A48" s="17"/>
      <c r="B48" s="239"/>
      <c r="C48" s="1427"/>
      <c r="D48" s="1389" t="s">
        <v>861</v>
      </c>
      <c r="E48" s="1390"/>
      <c r="F48" s="1391" t="s">
        <v>862</v>
      </c>
      <c r="G48" s="1392"/>
      <c r="H48" s="302" t="s">
        <v>863</v>
      </c>
      <c r="I48" s="316" t="s">
        <v>20</v>
      </c>
      <c r="J48" s="240"/>
      <c r="K48"/>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row>
    <row r="49" spans="1:52" s="248" customFormat="1" ht="33" customHeight="1" thickBot="1" x14ac:dyDescent="0.4">
      <c r="A49" s="17"/>
      <c r="B49" s="239"/>
      <c r="C49" s="1427"/>
      <c r="D49" s="1389" t="s">
        <v>864</v>
      </c>
      <c r="E49" s="1390"/>
      <c r="F49" s="1391" t="s">
        <v>847</v>
      </c>
      <c r="G49" s="1392"/>
      <c r="H49" s="302" t="s">
        <v>863</v>
      </c>
      <c r="I49" s="316" t="s">
        <v>787</v>
      </c>
      <c r="J49" s="240"/>
      <c r="K4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row>
    <row r="50" spans="1:52" s="248" customFormat="1" ht="33" customHeight="1" thickBot="1" x14ac:dyDescent="0.4">
      <c r="A50" s="17"/>
      <c r="B50" s="239"/>
      <c r="C50" s="1427" t="s">
        <v>1075</v>
      </c>
      <c r="D50" s="1387" t="s">
        <v>1064</v>
      </c>
      <c r="E50" s="1388"/>
      <c r="F50" s="1388"/>
      <c r="G50" s="1388"/>
      <c r="H50" s="1388"/>
      <c r="I50" s="331"/>
      <c r="J50" s="240"/>
      <c r="K50"/>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row>
    <row r="51" spans="1:52" s="248" customFormat="1" ht="33" customHeight="1" thickBot="1" x14ac:dyDescent="0.4">
      <c r="A51" s="17"/>
      <c r="B51" s="239"/>
      <c r="C51" s="1427"/>
      <c r="D51" s="1389" t="s">
        <v>865</v>
      </c>
      <c r="E51" s="1390"/>
      <c r="F51" s="1391" t="s">
        <v>862</v>
      </c>
      <c r="G51" s="1392"/>
      <c r="H51" s="312" t="s">
        <v>860</v>
      </c>
      <c r="I51" s="316" t="s">
        <v>787</v>
      </c>
      <c r="J51" s="240"/>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row>
    <row r="52" spans="1:52" s="248" customFormat="1" ht="33" customHeight="1" thickBot="1" x14ac:dyDescent="0.4">
      <c r="A52" s="17"/>
      <c r="B52" s="239"/>
      <c r="C52" s="1427"/>
      <c r="D52" s="1389" t="s">
        <v>870</v>
      </c>
      <c r="E52" s="1390"/>
      <c r="F52" s="1391" t="s">
        <v>866</v>
      </c>
      <c r="G52" s="1392"/>
      <c r="H52" s="330" t="s">
        <v>867</v>
      </c>
      <c r="I52" s="316" t="s">
        <v>787</v>
      </c>
      <c r="J52" s="240"/>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row>
    <row r="53" spans="1:52" s="248" customFormat="1" ht="27" customHeight="1" thickBot="1" x14ac:dyDescent="0.4">
      <c r="A53" s="17"/>
      <c r="B53" s="239"/>
      <c r="C53" s="1427" t="s">
        <v>684</v>
      </c>
      <c r="D53" s="1387" t="s">
        <v>1065</v>
      </c>
      <c r="E53" s="1388"/>
      <c r="F53" s="1388"/>
      <c r="G53" s="1388"/>
      <c r="H53" s="1388"/>
      <c r="I53" s="316"/>
      <c r="J53" s="240"/>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row>
    <row r="54" spans="1:52" s="248" customFormat="1" ht="33" customHeight="1" thickBot="1" x14ac:dyDescent="0.4">
      <c r="A54" s="17"/>
      <c r="B54" s="239"/>
      <c r="C54" s="1427"/>
      <c r="D54" s="1389" t="s">
        <v>869</v>
      </c>
      <c r="E54" s="1390"/>
      <c r="F54" s="1391" t="s">
        <v>868</v>
      </c>
      <c r="G54" s="1392"/>
      <c r="H54" s="330" t="s">
        <v>854</v>
      </c>
      <c r="I54" s="316" t="s">
        <v>20</v>
      </c>
      <c r="J54" s="240"/>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row>
    <row r="55" spans="1:52" s="248" customFormat="1" ht="33" customHeight="1" thickBot="1" x14ac:dyDescent="0.4">
      <c r="A55" s="17"/>
      <c r="B55" s="239"/>
      <c r="C55" s="1427"/>
      <c r="D55" s="1389" t="s">
        <v>874</v>
      </c>
      <c r="E55" s="1390"/>
      <c r="F55" s="1391" t="s">
        <v>875</v>
      </c>
      <c r="G55" s="1392"/>
      <c r="H55" s="329" t="s">
        <v>876</v>
      </c>
      <c r="I55" s="316" t="s">
        <v>20</v>
      </c>
      <c r="J55" s="240"/>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row>
    <row r="56" spans="1:52" ht="35.25" customHeight="1" thickBot="1" x14ac:dyDescent="0.4">
      <c r="A56" s="17"/>
      <c r="B56" s="239"/>
      <c r="C56" s="1427"/>
      <c r="D56" s="1389" t="s">
        <v>871</v>
      </c>
      <c r="E56" s="1390"/>
      <c r="F56" s="1391" t="s">
        <v>872</v>
      </c>
      <c r="G56" s="1392"/>
      <c r="H56" s="302" t="s">
        <v>873</v>
      </c>
      <c r="I56" s="316" t="s">
        <v>787</v>
      </c>
      <c r="J56" s="240"/>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row>
    <row r="57" spans="1:52" ht="32.25" customHeight="1" thickBot="1" x14ac:dyDescent="0.4">
      <c r="A57" s="17"/>
      <c r="B57" s="239"/>
      <c r="C57" s="1427"/>
      <c r="D57" s="1387" t="s">
        <v>1074</v>
      </c>
      <c r="E57" s="1388"/>
      <c r="F57" s="1388"/>
      <c r="G57" s="1388"/>
      <c r="H57" s="1388"/>
      <c r="I57" s="316"/>
      <c r="J57" s="240"/>
      <c r="K57" s="248"/>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row>
    <row r="58" spans="1:52" s="7" customFormat="1" ht="18.75" customHeight="1" thickBot="1" x14ac:dyDescent="0.4">
      <c r="A58" s="17"/>
      <c r="B58" s="239"/>
      <c r="C58" s="1427"/>
      <c r="D58" s="1389" t="s">
        <v>869</v>
      </c>
      <c r="E58" s="1390"/>
      <c r="F58" s="1391" t="s">
        <v>868</v>
      </c>
      <c r="G58" s="1392"/>
      <c r="H58" s="330" t="s">
        <v>854</v>
      </c>
      <c r="I58" s="316" t="s">
        <v>20</v>
      </c>
      <c r="J58" s="240"/>
      <c r="K58" s="248"/>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row>
    <row r="59" spans="1:52" s="7" customFormat="1" ht="33.75" customHeight="1" thickBot="1" x14ac:dyDescent="0.4">
      <c r="A59" s="17"/>
      <c r="B59" s="239"/>
      <c r="C59" s="1427"/>
      <c r="D59" s="1389" t="s">
        <v>874</v>
      </c>
      <c r="E59" s="1390"/>
      <c r="F59" s="1391" t="s">
        <v>875</v>
      </c>
      <c r="G59" s="1392"/>
      <c r="H59" s="329" t="s">
        <v>876</v>
      </c>
      <c r="I59" s="316" t="s">
        <v>20</v>
      </c>
      <c r="J59" s="240"/>
      <c r="K59" s="248"/>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row>
    <row r="60" spans="1:52" s="7" customFormat="1" ht="19.5" customHeight="1" thickBot="1" x14ac:dyDescent="0.4">
      <c r="A60" s="17"/>
      <c r="B60" s="239"/>
      <c r="C60" s="1427" t="s">
        <v>1075</v>
      </c>
      <c r="D60" s="1387" t="s">
        <v>1066</v>
      </c>
      <c r="E60" s="1388"/>
      <c r="F60" s="1388"/>
      <c r="G60" s="1388"/>
      <c r="H60" s="1388"/>
      <c r="I60" s="316"/>
      <c r="J60" s="240"/>
      <c r="K60" s="248"/>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row>
    <row r="61" spans="1:52" s="7" customFormat="1" ht="54.75" customHeight="1" thickBot="1" x14ac:dyDescent="0.4">
      <c r="A61" s="17"/>
      <c r="B61" s="239"/>
      <c r="C61" s="1427"/>
      <c r="D61" s="1389" t="s">
        <v>877</v>
      </c>
      <c r="E61" s="1390"/>
      <c r="F61" s="1391" t="s">
        <v>878</v>
      </c>
      <c r="G61" s="1392"/>
      <c r="H61" s="333" t="s">
        <v>854</v>
      </c>
      <c r="I61" s="316" t="s">
        <v>20</v>
      </c>
      <c r="J61" s="240"/>
      <c r="K61" s="248"/>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row>
    <row r="62" spans="1:52" s="7" customFormat="1" ht="30" customHeight="1" thickBot="1" x14ac:dyDescent="0.4">
      <c r="A62" s="17"/>
      <c r="B62" s="239"/>
      <c r="C62" s="1427"/>
      <c r="D62" s="1389" t="s">
        <v>879</v>
      </c>
      <c r="E62" s="1390"/>
      <c r="F62" s="1391" t="s">
        <v>880</v>
      </c>
      <c r="G62" s="1392"/>
      <c r="H62" s="332" t="s">
        <v>1068</v>
      </c>
      <c r="I62" s="316" t="s">
        <v>787</v>
      </c>
      <c r="J62" s="240"/>
      <c r="K62" s="248"/>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row>
    <row r="63" spans="1:52" ht="30" customHeight="1" thickBot="1" x14ac:dyDescent="0.4">
      <c r="A63" s="17"/>
      <c r="B63" s="239"/>
      <c r="C63" s="1427"/>
      <c r="D63" s="1389" t="s">
        <v>1019</v>
      </c>
      <c r="E63" s="1390"/>
      <c r="F63" s="1391" t="s">
        <v>1020</v>
      </c>
      <c r="G63" s="1392"/>
      <c r="H63" s="333" t="s">
        <v>1021</v>
      </c>
      <c r="I63" s="316" t="s">
        <v>20</v>
      </c>
      <c r="J63" s="240"/>
      <c r="K63" s="248"/>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row>
    <row r="64" spans="1:52" ht="25.5" customHeight="1" thickBot="1" x14ac:dyDescent="0.4">
      <c r="A64" s="17"/>
      <c r="B64" s="239"/>
      <c r="C64" s="1427"/>
      <c r="D64" s="1389" t="s">
        <v>1022</v>
      </c>
      <c r="E64" s="1390"/>
      <c r="F64" s="1391" t="s">
        <v>1023</v>
      </c>
      <c r="G64" s="1392"/>
      <c r="H64" s="333" t="s">
        <v>1024</v>
      </c>
      <c r="I64" s="316" t="s">
        <v>20</v>
      </c>
      <c r="J64" s="240"/>
      <c r="K64" s="248"/>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row>
    <row r="65" spans="1:52" ht="30" customHeight="1" thickBot="1" x14ac:dyDescent="0.4">
      <c r="A65" s="17"/>
      <c r="B65" s="239"/>
      <c r="C65" s="81"/>
      <c r="D65" s="1445"/>
      <c r="E65" s="1446"/>
      <c r="F65" s="1445"/>
      <c r="G65" s="1446"/>
      <c r="H65" s="303"/>
      <c r="I65" s="316" t="s">
        <v>787</v>
      </c>
      <c r="J65" s="240"/>
      <c r="K65" s="248"/>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row>
    <row r="66" spans="1:52" ht="33" customHeight="1" thickBot="1" x14ac:dyDescent="0.4">
      <c r="A66" s="17"/>
      <c r="B66" s="239"/>
      <c r="C66" s="382"/>
      <c r="D66" s="40"/>
      <c r="E66" s="382"/>
      <c r="F66" s="40"/>
      <c r="G66" s="40"/>
      <c r="H66" s="83" t="s">
        <v>247</v>
      </c>
      <c r="I66" s="317" t="s">
        <v>787</v>
      </c>
      <c r="J66" s="240"/>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row>
    <row r="67" spans="1:52" s="248" customFormat="1" ht="33" customHeight="1" x14ac:dyDescent="0.35">
      <c r="A67" s="17"/>
      <c r="B67" s="239"/>
      <c r="C67" s="1326" t="s">
        <v>1651</v>
      </c>
      <c r="D67" s="40"/>
      <c r="E67" s="1326"/>
      <c r="F67" s="40"/>
      <c r="G67" s="40"/>
      <c r="H67" s="83"/>
      <c r="I67" s="1328"/>
      <c r="J67" s="240"/>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row>
    <row r="68" spans="1:52" ht="50.15" customHeight="1" thickBot="1" x14ac:dyDescent="0.4">
      <c r="A68" s="17"/>
      <c r="B68" s="239"/>
      <c r="C68" s="383"/>
      <c r="D68" s="124" t="s">
        <v>272</v>
      </c>
      <c r="E68" s="125"/>
      <c r="F68" s="40"/>
      <c r="G68" s="40"/>
      <c r="H68" s="84"/>
      <c r="I68" s="318"/>
      <c r="J68" s="240"/>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row>
    <row r="69" spans="1:52" ht="27.75" customHeight="1" thickBot="1" x14ac:dyDescent="0.4">
      <c r="A69" s="17"/>
      <c r="B69" s="239"/>
      <c r="C69" s="44"/>
      <c r="D69" s="68" t="s">
        <v>60</v>
      </c>
      <c r="E69" s="1402" t="s">
        <v>805</v>
      </c>
      <c r="F69" s="1403"/>
      <c r="G69" s="1403"/>
      <c r="H69" s="1404"/>
      <c r="I69" s="318"/>
      <c r="J69" s="240"/>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row>
    <row r="70" spans="1:52" ht="22.5" customHeight="1" thickBot="1" x14ac:dyDescent="0.4">
      <c r="A70" s="17"/>
      <c r="B70" s="239"/>
      <c r="C70" s="382"/>
      <c r="D70" s="68" t="s">
        <v>62</v>
      </c>
      <c r="E70" s="1405" t="s">
        <v>806</v>
      </c>
      <c r="F70" s="1412"/>
      <c r="G70" s="1412"/>
      <c r="H70" s="1413"/>
      <c r="I70" s="318"/>
      <c r="J70" s="240"/>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row>
    <row r="71" spans="1:52" ht="15" thickBot="1" x14ac:dyDescent="0.4">
      <c r="A71" s="17"/>
      <c r="B71" s="239"/>
      <c r="C71" s="40"/>
      <c r="D71" s="40"/>
      <c r="E71" s="40"/>
      <c r="F71" s="40"/>
      <c r="G71" s="40"/>
      <c r="H71" s="84"/>
      <c r="I71" s="318"/>
      <c r="J71" s="240"/>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row>
    <row r="72" spans="1:52" ht="15" thickBot="1" x14ac:dyDescent="0.4">
      <c r="A72" s="79"/>
      <c r="B72" s="239"/>
      <c r="C72" s="272" t="s">
        <v>1652</v>
      </c>
      <c r="D72" s="40"/>
      <c r="E72" s="40"/>
      <c r="F72" s="40"/>
      <c r="G72" s="40"/>
      <c r="H72" s="83" t="s">
        <v>247</v>
      </c>
      <c r="I72" s="317" t="s">
        <v>787</v>
      </c>
      <c r="J72" s="240"/>
      <c r="K72" s="79"/>
    </row>
    <row r="73" spans="1:52" x14ac:dyDescent="0.35">
      <c r="A73" s="79"/>
      <c r="B73" s="239"/>
      <c r="C73" s="272"/>
      <c r="D73" s="124" t="s">
        <v>272</v>
      </c>
      <c r="E73" s="125"/>
      <c r="F73" s="40"/>
      <c r="G73" s="40"/>
      <c r="H73" s="84"/>
      <c r="I73" s="318"/>
      <c r="J73" s="240"/>
      <c r="K73" s="79"/>
    </row>
    <row r="74" spans="1:52" ht="15" thickBot="1" x14ac:dyDescent="0.4">
      <c r="A74" s="79"/>
      <c r="B74" s="239"/>
      <c r="C74" s="272"/>
      <c r="D74" s="273"/>
      <c r="E74" s="274" t="s">
        <v>794</v>
      </c>
      <c r="F74" s="272"/>
      <c r="G74" s="272"/>
      <c r="H74" s="62"/>
      <c r="I74" s="320"/>
      <c r="J74" s="240"/>
      <c r="K74" s="79"/>
    </row>
    <row r="75" spans="1:52" ht="15" thickBot="1" x14ac:dyDescent="0.4">
      <c r="A75" s="79"/>
      <c r="B75" s="239"/>
      <c r="C75" s="272"/>
      <c r="D75" s="68" t="s">
        <v>60</v>
      </c>
      <c r="E75" s="1402" t="s">
        <v>795</v>
      </c>
      <c r="F75" s="1403"/>
      <c r="G75" s="1403"/>
      <c r="H75" s="1404"/>
      <c r="I75" s="318"/>
      <c r="J75" s="240"/>
      <c r="K75" s="79"/>
    </row>
    <row r="76" spans="1:52" ht="15" thickBot="1" x14ac:dyDescent="0.4">
      <c r="A76" s="79"/>
      <c r="B76" s="239"/>
      <c r="C76" s="40"/>
      <c r="D76" s="68" t="s">
        <v>62</v>
      </c>
      <c r="E76" s="1405" t="s">
        <v>796</v>
      </c>
      <c r="F76" s="1412"/>
      <c r="G76" s="1412"/>
      <c r="H76" s="1413"/>
      <c r="I76" s="318"/>
      <c r="J76" s="240"/>
      <c r="K76" s="79"/>
    </row>
    <row r="77" spans="1:52" ht="15" thickBot="1" x14ac:dyDescent="0.4">
      <c r="A77" s="79"/>
      <c r="B77" s="239"/>
      <c r="C77" s="40"/>
      <c r="D77" s="273"/>
      <c r="E77" s="274" t="s">
        <v>797</v>
      </c>
      <c r="F77" s="272"/>
      <c r="G77" s="272"/>
      <c r="H77" s="62"/>
      <c r="I77" s="320"/>
      <c r="J77" s="240"/>
      <c r="K77" s="79"/>
    </row>
    <row r="78" spans="1:52" ht="15" thickBot="1" x14ac:dyDescent="0.4">
      <c r="A78" s="79"/>
      <c r="B78" s="271"/>
      <c r="C78" s="272"/>
      <c r="D78" s="68" t="s">
        <v>60</v>
      </c>
      <c r="E78" s="1402" t="s">
        <v>1012</v>
      </c>
      <c r="F78" s="1403"/>
      <c r="G78" s="1403"/>
      <c r="H78" s="1404"/>
      <c r="I78" s="318"/>
      <c r="J78" s="275"/>
      <c r="K78" s="79"/>
    </row>
    <row r="79" spans="1:52" ht="15" thickBot="1" x14ac:dyDescent="0.4">
      <c r="A79" s="79"/>
      <c r="B79" s="239"/>
      <c r="C79" s="40"/>
      <c r="D79" s="68" t="s">
        <v>62</v>
      </c>
      <c r="E79" s="1405" t="s">
        <v>1013</v>
      </c>
      <c r="F79" s="1403"/>
      <c r="G79" s="1403"/>
      <c r="H79" s="1404"/>
      <c r="I79" s="318"/>
      <c r="J79" s="240"/>
      <c r="K79" s="79"/>
    </row>
    <row r="80" spans="1:52" ht="15" thickBot="1" x14ac:dyDescent="0.4">
      <c r="A80" s="79"/>
      <c r="B80" s="239"/>
      <c r="C80" s="40"/>
      <c r="D80" s="273"/>
      <c r="E80" s="274" t="s">
        <v>798</v>
      </c>
      <c r="F80" s="272"/>
      <c r="G80" s="272"/>
      <c r="H80" s="62"/>
      <c r="I80" s="320"/>
      <c r="J80" s="240"/>
      <c r="K80" s="79"/>
    </row>
    <row r="81" spans="1:11" ht="15" thickBot="1" x14ac:dyDescent="0.4">
      <c r="A81" s="79"/>
      <c r="B81" s="271"/>
      <c r="C81" s="272"/>
      <c r="D81" s="68" t="s">
        <v>60</v>
      </c>
      <c r="E81" s="1402" t="s">
        <v>1014</v>
      </c>
      <c r="F81" s="1403"/>
      <c r="G81" s="1403"/>
      <c r="H81" s="1404"/>
      <c r="I81" s="318"/>
      <c r="J81" s="275"/>
      <c r="K81" s="79"/>
    </row>
    <row r="82" spans="1:11" ht="15" thickBot="1" x14ac:dyDescent="0.4">
      <c r="A82" s="79"/>
      <c r="B82" s="239"/>
      <c r="C82" s="40"/>
      <c r="D82" s="68" t="s">
        <v>62</v>
      </c>
      <c r="E82" s="1405" t="s">
        <v>1088</v>
      </c>
      <c r="F82" s="1403"/>
      <c r="G82" s="1403"/>
      <c r="H82" s="1404"/>
      <c r="I82" s="318"/>
      <c r="J82" s="240"/>
      <c r="K82" s="79"/>
    </row>
    <row r="83" spans="1:11" ht="15" thickBot="1" x14ac:dyDescent="0.4">
      <c r="A83" s="79"/>
      <c r="B83" s="239"/>
      <c r="C83" s="40"/>
      <c r="D83" s="273"/>
      <c r="E83" s="274" t="s">
        <v>799</v>
      </c>
      <c r="F83" s="272"/>
      <c r="G83" s="272"/>
      <c r="H83" s="62"/>
      <c r="I83" s="320"/>
      <c r="J83" s="240"/>
      <c r="K83" s="79"/>
    </row>
    <row r="84" spans="1:11" ht="15" thickBot="1" x14ac:dyDescent="0.4">
      <c r="A84" s="79"/>
      <c r="B84" s="271"/>
      <c r="C84" s="272"/>
      <c r="D84" s="68" t="s">
        <v>60</v>
      </c>
      <c r="E84" s="1402" t="s">
        <v>1015</v>
      </c>
      <c r="F84" s="1403"/>
      <c r="G84" s="1403"/>
      <c r="H84" s="1404"/>
      <c r="I84" s="318"/>
      <c r="J84" s="275"/>
      <c r="K84" s="79"/>
    </row>
    <row r="85" spans="1:11" ht="15" thickBot="1" x14ac:dyDescent="0.4">
      <c r="A85" s="79"/>
      <c r="B85" s="239"/>
      <c r="C85" s="40"/>
      <c r="D85" s="68" t="s">
        <v>62</v>
      </c>
      <c r="E85" s="1405" t="s">
        <v>1087</v>
      </c>
      <c r="F85" s="1403"/>
      <c r="G85" s="1403"/>
      <c r="H85" s="1404"/>
      <c r="I85" s="318"/>
      <c r="J85" s="240"/>
      <c r="K85" s="79"/>
    </row>
    <row r="86" spans="1:11" ht="15" thickBot="1" x14ac:dyDescent="0.4">
      <c r="A86" s="79"/>
      <c r="B86" s="239"/>
      <c r="C86" s="40"/>
      <c r="D86" s="273"/>
      <c r="E86" s="274" t="s">
        <v>800</v>
      </c>
      <c r="F86" s="272"/>
      <c r="G86" s="272"/>
      <c r="H86" s="62"/>
      <c r="I86" s="320"/>
      <c r="J86" s="240"/>
      <c r="K86" s="79"/>
    </row>
    <row r="87" spans="1:11" ht="15" thickBot="1" x14ac:dyDescent="0.4">
      <c r="A87" s="79"/>
      <c r="B87" s="271"/>
      <c r="C87" s="272"/>
      <c r="D87" s="68" t="s">
        <v>60</v>
      </c>
      <c r="E87" s="1402" t="s">
        <v>1016</v>
      </c>
      <c r="F87" s="1403"/>
      <c r="G87" s="1403"/>
      <c r="H87" s="1404"/>
      <c r="I87" s="318"/>
      <c r="J87" s="275"/>
      <c r="K87" s="79"/>
    </row>
    <row r="88" spans="1:11" ht="15" thickBot="1" x14ac:dyDescent="0.4">
      <c r="A88" s="79"/>
      <c r="B88" s="239"/>
      <c r="C88" s="40"/>
      <c r="D88" s="68" t="s">
        <v>62</v>
      </c>
      <c r="E88" s="1405" t="s">
        <v>1086</v>
      </c>
      <c r="F88" s="1403"/>
      <c r="G88" s="1403"/>
      <c r="H88" s="1404"/>
      <c r="I88" s="318"/>
      <c r="J88" s="240"/>
      <c r="K88" s="79"/>
    </row>
    <row r="89" spans="1:11" ht="15" thickBot="1" x14ac:dyDescent="0.4">
      <c r="A89" s="79"/>
      <c r="B89" s="239"/>
      <c r="C89" s="40"/>
      <c r="D89" s="273"/>
      <c r="E89" s="274" t="s">
        <v>801</v>
      </c>
      <c r="F89" s="272"/>
      <c r="G89" s="272"/>
      <c r="H89" s="62"/>
      <c r="I89" s="320"/>
      <c r="J89" s="240"/>
      <c r="K89" s="79"/>
    </row>
    <row r="90" spans="1:11" ht="15" thickBot="1" x14ac:dyDescent="0.4">
      <c r="A90" s="79"/>
      <c r="B90" s="271"/>
      <c r="C90" s="272"/>
      <c r="D90" s="68" t="s">
        <v>60</v>
      </c>
      <c r="E90" s="1402" t="s">
        <v>1017</v>
      </c>
      <c r="F90" s="1403"/>
      <c r="G90" s="1403"/>
      <c r="H90" s="1404"/>
      <c r="I90" s="318"/>
      <c r="J90" s="275"/>
      <c r="K90" s="79"/>
    </row>
    <row r="91" spans="1:11" ht="15" thickBot="1" x14ac:dyDescent="0.4">
      <c r="A91" s="79"/>
      <c r="B91" s="239"/>
      <c r="C91" s="40"/>
      <c r="D91" s="68" t="s">
        <v>62</v>
      </c>
      <c r="E91" s="1405" t="s">
        <v>1085</v>
      </c>
      <c r="F91" s="1403"/>
      <c r="G91" s="1403"/>
      <c r="H91" s="1404"/>
      <c r="I91" s="318"/>
      <c r="J91" s="240"/>
      <c r="K91" s="79"/>
    </row>
    <row r="92" spans="1:11" s="248" customFormat="1" x14ac:dyDescent="0.35">
      <c r="A92" s="79"/>
      <c r="B92" s="239"/>
      <c r="C92" s="40"/>
      <c r="D92" s="68"/>
      <c r="E92" s="40"/>
      <c r="F92" s="40"/>
      <c r="G92" s="40"/>
      <c r="H92" s="40"/>
      <c r="I92" s="318"/>
      <c r="J92" s="240"/>
      <c r="K92" s="79"/>
    </row>
    <row r="93" spans="1:11" s="248" customFormat="1" ht="15" thickBot="1" x14ac:dyDescent="0.4">
      <c r="A93" s="79"/>
      <c r="B93" s="239"/>
      <c r="C93" s="40"/>
      <c r="D93" s="273"/>
      <c r="E93" s="274" t="s">
        <v>801</v>
      </c>
      <c r="F93" s="272"/>
      <c r="G93" s="272"/>
      <c r="H93" s="62"/>
      <c r="I93" s="318"/>
      <c r="J93" s="240"/>
      <c r="K93" s="79"/>
    </row>
    <row r="94" spans="1:11" s="248" customFormat="1" ht="15" thickBot="1" x14ac:dyDescent="0.4">
      <c r="A94" s="79"/>
      <c r="B94" s="239"/>
      <c r="C94" s="40"/>
      <c r="D94" s="68" t="s">
        <v>60</v>
      </c>
      <c r="E94" s="1402" t="s">
        <v>1083</v>
      </c>
      <c r="F94" s="1403"/>
      <c r="G94" s="1403"/>
      <c r="H94" s="1404"/>
      <c r="I94" s="318"/>
      <c r="J94" s="240"/>
      <c r="K94" s="79"/>
    </row>
    <row r="95" spans="1:11" s="248" customFormat="1" ht="15" thickBot="1" x14ac:dyDescent="0.4">
      <c r="A95" s="79"/>
      <c r="B95" s="239"/>
      <c r="C95" s="40"/>
      <c r="D95" s="68" t="s">
        <v>62</v>
      </c>
      <c r="E95" s="1405" t="s">
        <v>1084</v>
      </c>
      <c r="F95" s="1403"/>
      <c r="G95" s="1403"/>
      <c r="H95" s="1404"/>
      <c r="I95" s="318"/>
      <c r="J95" s="240"/>
      <c r="K95" s="79"/>
    </row>
    <row r="96" spans="1:11" x14ac:dyDescent="0.35">
      <c r="A96" s="79"/>
      <c r="B96" s="239"/>
      <c r="C96" s="40"/>
      <c r="D96" s="68"/>
      <c r="E96" s="40"/>
      <c r="F96" s="40"/>
      <c r="G96" s="40"/>
      <c r="H96" s="40"/>
      <c r="I96" s="318"/>
      <c r="J96" s="240"/>
      <c r="K96" s="79"/>
    </row>
    <row r="97" spans="1:11" ht="183.75" customHeight="1" x14ac:dyDescent="0.35">
      <c r="A97" s="79"/>
      <c r="B97" s="271"/>
      <c r="C97" s="1440" t="s">
        <v>252</v>
      </c>
      <c r="D97" s="1441"/>
      <c r="E97" s="1442" t="s">
        <v>1082</v>
      </c>
      <c r="F97" s="1443"/>
      <c r="G97" s="1443"/>
      <c r="H97" s="1443"/>
      <c r="I97" s="1444"/>
      <c r="J97" s="275"/>
      <c r="K97" s="79"/>
    </row>
    <row r="98" spans="1:11" x14ac:dyDescent="0.35">
      <c r="A98" s="79"/>
      <c r="B98" s="239"/>
      <c r="C98" s="40"/>
      <c r="D98" s="45"/>
      <c r="E98" s="45"/>
      <c r="F98" s="304"/>
      <c r="G98" s="304"/>
      <c r="H98" s="301"/>
      <c r="I98" s="314"/>
      <c r="J98" s="240"/>
      <c r="K98" s="79"/>
    </row>
    <row r="99" spans="1:11" ht="15" thickBot="1" x14ac:dyDescent="0.4">
      <c r="A99" s="79"/>
      <c r="B99" s="239"/>
      <c r="C99" s="40"/>
      <c r="D99" s="41"/>
      <c r="E99" s="41"/>
      <c r="F99" s="300"/>
      <c r="G99" s="305" t="s">
        <v>223</v>
      </c>
      <c r="H99" s="301"/>
      <c r="I99" s="314"/>
      <c r="J99" s="240"/>
      <c r="K99" s="79"/>
    </row>
    <row r="100" spans="1:11" ht="28" x14ac:dyDescent="0.35">
      <c r="A100" s="79"/>
      <c r="B100" s="239"/>
      <c r="C100" s="82"/>
      <c r="D100" s="41"/>
      <c r="E100" s="41"/>
      <c r="F100" s="306" t="s">
        <v>224</v>
      </c>
      <c r="G100" s="1406" t="s">
        <v>281</v>
      </c>
      <c r="H100" s="1407"/>
      <c r="I100" s="1408"/>
      <c r="J100" s="275"/>
      <c r="K100" s="79"/>
    </row>
    <row r="101" spans="1:11" ht="15.75" customHeight="1" x14ac:dyDescent="0.35">
      <c r="A101" s="79"/>
      <c r="B101" s="239"/>
      <c r="C101" s="45"/>
      <c r="D101" s="41"/>
      <c r="E101" s="41"/>
      <c r="F101" s="307" t="s">
        <v>225</v>
      </c>
      <c r="G101" s="1409" t="s">
        <v>282</v>
      </c>
      <c r="H101" s="1410"/>
      <c r="I101" s="1411"/>
      <c r="J101" s="240"/>
      <c r="K101" s="79"/>
    </row>
    <row r="102" spans="1:11" ht="28" x14ac:dyDescent="0.35">
      <c r="A102" s="79"/>
      <c r="B102" s="239"/>
      <c r="C102" s="40"/>
      <c r="D102" s="41"/>
      <c r="E102" s="41"/>
      <c r="F102" s="307" t="s">
        <v>226</v>
      </c>
      <c r="G102" s="1409" t="s">
        <v>283</v>
      </c>
      <c r="H102" s="1410"/>
      <c r="I102" s="1411"/>
      <c r="J102" s="240"/>
      <c r="K102" s="79"/>
    </row>
    <row r="103" spans="1:11" ht="28" x14ac:dyDescent="0.35">
      <c r="A103" s="79"/>
      <c r="B103" s="239"/>
      <c r="C103" s="40"/>
      <c r="D103" s="41"/>
      <c r="E103" s="41"/>
      <c r="F103" s="307" t="s">
        <v>227</v>
      </c>
      <c r="G103" s="1409" t="s">
        <v>284</v>
      </c>
      <c r="H103" s="1410"/>
      <c r="I103" s="1411"/>
      <c r="J103" s="275"/>
      <c r="K103" s="79"/>
    </row>
    <row r="104" spans="1:11" ht="30" customHeight="1" x14ac:dyDescent="0.35">
      <c r="A104" s="79"/>
      <c r="B104" s="239"/>
      <c r="C104" s="40"/>
      <c r="D104" s="41"/>
      <c r="E104" s="41"/>
      <c r="F104" s="307" t="s">
        <v>228</v>
      </c>
      <c r="G104" s="1409" t="s">
        <v>285</v>
      </c>
      <c r="H104" s="1410"/>
      <c r="I104" s="1411"/>
      <c r="J104" s="240"/>
      <c r="K104" s="79"/>
    </row>
    <row r="105" spans="1:11" ht="36" customHeight="1" thickBot="1" x14ac:dyDescent="0.4">
      <c r="A105" s="79"/>
      <c r="B105" s="239"/>
      <c r="C105" s="40"/>
      <c r="D105" s="41"/>
      <c r="E105" s="41"/>
      <c r="F105" s="308" t="s">
        <v>229</v>
      </c>
      <c r="G105" s="1399" t="s">
        <v>286</v>
      </c>
      <c r="H105" s="1400"/>
      <c r="I105" s="1401"/>
      <c r="J105" s="240"/>
      <c r="K105" s="79"/>
    </row>
    <row r="106" spans="1:11" ht="30" customHeight="1" thickBot="1" x14ac:dyDescent="0.4">
      <c r="A106" s="79"/>
      <c r="B106" s="239"/>
      <c r="C106" s="46"/>
      <c r="D106" s="46"/>
      <c r="E106" s="46"/>
      <c r="F106" s="309"/>
      <c r="G106" s="309"/>
      <c r="H106" s="310"/>
      <c r="I106" s="321"/>
      <c r="J106" s="321"/>
      <c r="K106" s="79"/>
    </row>
    <row r="107" spans="1:11" ht="45" customHeight="1" x14ac:dyDescent="0.35">
      <c r="A107" s="79"/>
      <c r="B107" s="253"/>
      <c r="C107" s="253"/>
      <c r="F107"/>
      <c r="G107"/>
      <c r="H107"/>
      <c r="I107"/>
    </row>
    <row r="108" spans="1:11" ht="15" customHeight="1" x14ac:dyDescent="0.35">
      <c r="B108" s="253"/>
      <c r="C108" s="253"/>
      <c r="F108"/>
      <c r="G108"/>
      <c r="H108"/>
      <c r="I108"/>
    </row>
    <row r="109" spans="1:11" ht="30.75" customHeight="1" x14ac:dyDescent="0.35">
      <c r="B109" s="253"/>
      <c r="C109" s="253"/>
      <c r="F109"/>
      <c r="G109"/>
      <c r="H109"/>
      <c r="I109"/>
    </row>
    <row r="110" spans="1:11" x14ac:dyDescent="0.35">
      <c r="B110" s="253"/>
      <c r="C110" s="253"/>
      <c r="F110"/>
      <c r="G110"/>
      <c r="H110"/>
      <c r="I110"/>
    </row>
    <row r="111" spans="1:11" x14ac:dyDescent="0.35">
      <c r="B111" s="253"/>
      <c r="C111" s="253"/>
      <c r="F111"/>
      <c r="G111"/>
      <c r="H111"/>
      <c r="I111"/>
    </row>
    <row r="112" spans="1:11" x14ac:dyDescent="0.35">
      <c r="B112" s="253"/>
      <c r="D112" s="253"/>
      <c r="E112" s="322"/>
      <c r="F112" s="79"/>
      <c r="G112" s="79"/>
      <c r="H112"/>
      <c r="I112"/>
    </row>
    <row r="113" spans="1:11" x14ac:dyDescent="0.35">
      <c r="A113" s="79"/>
      <c r="B113" s="79"/>
      <c r="J113" s="79"/>
      <c r="K113" s="79"/>
    </row>
    <row r="114" spans="1:11" x14ac:dyDescent="0.35">
      <c r="A114" s="79"/>
      <c r="B114" s="79"/>
      <c r="J114" s="79"/>
      <c r="K114" s="79"/>
    </row>
    <row r="115" spans="1:11" x14ac:dyDescent="0.35">
      <c r="A115" s="79"/>
      <c r="B115" s="79"/>
      <c r="J115" s="79"/>
      <c r="K115" s="79"/>
    </row>
    <row r="116" spans="1:11" x14ac:dyDescent="0.35">
      <c r="A116" s="79"/>
      <c r="B116" s="79"/>
      <c r="J116" s="79"/>
      <c r="K116" s="79"/>
    </row>
    <row r="117" spans="1:11" x14ac:dyDescent="0.35">
      <c r="A117" s="79"/>
      <c r="B117" s="79"/>
      <c r="J117" s="79"/>
      <c r="K117" s="79"/>
    </row>
    <row r="118" spans="1:11" x14ac:dyDescent="0.35">
      <c r="B118" s="79"/>
      <c r="J118" s="79"/>
    </row>
  </sheetData>
  <mergeCells count="131">
    <mergeCell ref="C97:D97"/>
    <mergeCell ref="E97:I97"/>
    <mergeCell ref="E94:H94"/>
    <mergeCell ref="E95:H95"/>
    <mergeCell ref="H23:I23"/>
    <mergeCell ref="C60:C64"/>
    <mergeCell ref="C53:C59"/>
    <mergeCell ref="C50:C52"/>
    <mergeCell ref="C45:C49"/>
    <mergeCell ref="C42:C44"/>
    <mergeCell ref="C38:C41"/>
    <mergeCell ref="C31:C37"/>
    <mergeCell ref="C24:C30"/>
    <mergeCell ref="D63:E63"/>
    <mergeCell ref="F63:G63"/>
    <mergeCell ref="D64:E64"/>
    <mergeCell ref="F64:G64"/>
    <mergeCell ref="D65:E65"/>
    <mergeCell ref="F65:G65"/>
    <mergeCell ref="F25:G25"/>
    <mergeCell ref="D26:E26"/>
    <mergeCell ref="F26:G26"/>
    <mergeCell ref="D34:E34"/>
    <mergeCell ref="F32:G32"/>
    <mergeCell ref="F56:G56"/>
    <mergeCell ref="D33:E33"/>
    <mergeCell ref="D27:E27"/>
    <mergeCell ref="F27:G27"/>
    <mergeCell ref="D28:E28"/>
    <mergeCell ref="D29:E29"/>
    <mergeCell ref="F29:G29"/>
    <mergeCell ref="F28:G28"/>
    <mergeCell ref="D25:E25"/>
    <mergeCell ref="F49:G49"/>
    <mergeCell ref="D49:E49"/>
    <mergeCell ref="C2:I2"/>
    <mergeCell ref="D6:E6"/>
    <mergeCell ref="F6:G6"/>
    <mergeCell ref="D23:E23"/>
    <mergeCell ref="F23:G23"/>
    <mergeCell ref="C3:I3"/>
    <mergeCell ref="D8:E8"/>
    <mergeCell ref="D9:E9"/>
    <mergeCell ref="D10:E10"/>
    <mergeCell ref="F9:G9"/>
    <mergeCell ref="F8:G8"/>
    <mergeCell ref="F10:G10"/>
    <mergeCell ref="F11:G11"/>
    <mergeCell ref="F7:G7"/>
    <mergeCell ref="D7:E7"/>
    <mergeCell ref="D11:E11"/>
    <mergeCell ref="C22:I22"/>
    <mergeCell ref="D13:I13"/>
    <mergeCell ref="E14:H14"/>
    <mergeCell ref="E15:H15"/>
    <mergeCell ref="D18:I21"/>
    <mergeCell ref="I33:I37"/>
    <mergeCell ref="D38:H38"/>
    <mergeCell ref="D42:H42"/>
    <mergeCell ref="D45:H45"/>
    <mergeCell ref="D24:H24"/>
    <mergeCell ref="F34:G34"/>
    <mergeCell ref="D43:E43"/>
    <mergeCell ref="F43:G43"/>
    <mergeCell ref="D44:E44"/>
    <mergeCell ref="F44:G44"/>
    <mergeCell ref="D40:E40"/>
    <mergeCell ref="F40:G40"/>
    <mergeCell ref="D41:E41"/>
    <mergeCell ref="F41:G41"/>
    <mergeCell ref="D39:E39"/>
    <mergeCell ref="F39:G39"/>
    <mergeCell ref="D31:E31"/>
    <mergeCell ref="F31:G31"/>
    <mergeCell ref="D32:E32"/>
    <mergeCell ref="D30:E30"/>
    <mergeCell ref="F30:G30"/>
    <mergeCell ref="F33:G33"/>
    <mergeCell ref="E75:H75"/>
    <mergeCell ref="E76:H76"/>
    <mergeCell ref="E78:H78"/>
    <mergeCell ref="E79:H79"/>
    <mergeCell ref="E81:H81"/>
    <mergeCell ref="D58:E58"/>
    <mergeCell ref="F58:G58"/>
    <mergeCell ref="D59:E59"/>
    <mergeCell ref="F59:G59"/>
    <mergeCell ref="D60:H60"/>
    <mergeCell ref="D61:E61"/>
    <mergeCell ref="F61:G61"/>
    <mergeCell ref="D62:E62"/>
    <mergeCell ref="F62:G62"/>
    <mergeCell ref="E69:H69"/>
    <mergeCell ref="E70:H70"/>
    <mergeCell ref="G105:I105"/>
    <mergeCell ref="E90:H90"/>
    <mergeCell ref="E91:H91"/>
    <mergeCell ref="G100:I100"/>
    <mergeCell ref="E82:H82"/>
    <mergeCell ref="E84:H84"/>
    <mergeCell ref="E85:H85"/>
    <mergeCell ref="E87:H87"/>
    <mergeCell ref="E88:H88"/>
    <mergeCell ref="G101:I101"/>
    <mergeCell ref="G102:I102"/>
    <mergeCell ref="G103:I103"/>
    <mergeCell ref="G104:I104"/>
    <mergeCell ref="D57:H57"/>
    <mergeCell ref="D48:E48"/>
    <mergeCell ref="F48:G48"/>
    <mergeCell ref="D35:E35"/>
    <mergeCell ref="D36:E36"/>
    <mergeCell ref="D37:E37"/>
    <mergeCell ref="F35:G35"/>
    <mergeCell ref="F36:G36"/>
    <mergeCell ref="F37:G37"/>
    <mergeCell ref="D47:H47"/>
    <mergeCell ref="D46:E46"/>
    <mergeCell ref="F46:G46"/>
    <mergeCell ref="H33:H37"/>
    <mergeCell ref="D50:H50"/>
    <mergeCell ref="D52:E52"/>
    <mergeCell ref="D54:E54"/>
    <mergeCell ref="D56:E56"/>
    <mergeCell ref="F51:G51"/>
    <mergeCell ref="F52:G52"/>
    <mergeCell ref="F54:G54"/>
    <mergeCell ref="D53:H53"/>
    <mergeCell ref="D55:E55"/>
    <mergeCell ref="F55:G55"/>
    <mergeCell ref="D51:E51"/>
  </mergeCells>
  <hyperlinks>
    <hyperlink ref="E76" r:id="rId1" xr:uid="{00000000-0004-0000-0400-000000000000}"/>
    <hyperlink ref="E79" r:id="rId2" xr:uid="{00000000-0004-0000-0400-000001000000}"/>
    <hyperlink ref="E70" r:id="rId3" xr:uid="{00000000-0004-0000-0400-000002000000}"/>
    <hyperlink ref="E95" r:id="rId4" xr:uid="{00000000-0004-0000-0400-000003000000}"/>
    <hyperlink ref="E91" r:id="rId5" xr:uid="{00000000-0004-0000-0400-000004000000}"/>
    <hyperlink ref="E88" r:id="rId6" xr:uid="{00000000-0004-0000-0400-000005000000}"/>
    <hyperlink ref="E85" r:id="rId7" xr:uid="{00000000-0004-0000-0400-000006000000}"/>
    <hyperlink ref="E82" r:id="rId8" xr:uid="{00000000-0004-0000-0400-000007000000}"/>
  </hyperlinks>
  <pageMargins left="0.2" right="0.21" top="0.17" bottom="0.17" header="0.17" footer="0.17"/>
  <pageSetup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8"/>
  <sheetViews>
    <sheetView topLeftCell="A64" zoomScale="80" zoomScaleNormal="80" workbookViewId="0">
      <selection activeCell="H90" sqref="H90"/>
    </sheetView>
  </sheetViews>
  <sheetFormatPr defaultColWidth="8.81640625" defaultRowHeight="14.5" x14ac:dyDescent="0.35"/>
  <cols>
    <col min="1" max="1" width="45.26953125" customWidth="1"/>
    <col min="2" max="2" width="49.1796875" customWidth="1"/>
    <col min="3" max="3" width="34" customWidth="1"/>
    <col min="4" max="4" width="31.7265625" style="224" customWidth="1"/>
    <col min="5" max="5" width="26" style="224" customWidth="1"/>
    <col min="6" max="6" width="29" customWidth="1"/>
    <col min="7" max="7" width="29.26953125" customWidth="1"/>
    <col min="8" max="8" width="24.81640625" customWidth="1"/>
    <col min="9" max="9" width="24.26953125" customWidth="1"/>
  </cols>
  <sheetData>
    <row r="1" spans="1:9" ht="60.75" customHeight="1" x14ac:dyDescent="0.35">
      <c r="A1" s="334" t="s">
        <v>881</v>
      </c>
      <c r="D1"/>
      <c r="E1"/>
    </row>
    <row r="2" spans="1:9" ht="45.75" customHeight="1" thickBot="1" x14ac:dyDescent="0.4">
      <c r="A2" s="335" t="s">
        <v>882</v>
      </c>
      <c r="D2"/>
      <c r="E2"/>
    </row>
    <row r="3" spans="1:9" ht="42" customHeight="1" thickBot="1" x14ac:dyDescent="0.4">
      <c r="A3" s="336" t="s">
        <v>883</v>
      </c>
      <c r="B3" s="1507" t="s">
        <v>884</v>
      </c>
      <c r="C3" s="1508"/>
      <c r="D3" s="1508"/>
      <c r="E3" s="1508"/>
      <c r="F3" s="1508"/>
      <c r="G3" s="1508"/>
      <c r="H3" s="1509"/>
    </row>
    <row r="4" spans="1:9" ht="42.75" customHeight="1" thickBot="1" x14ac:dyDescent="0.4">
      <c r="A4" s="376" t="s">
        <v>885</v>
      </c>
      <c r="B4" s="1507" t="s">
        <v>921</v>
      </c>
      <c r="C4" s="1508"/>
      <c r="D4" s="1508"/>
      <c r="E4" s="1508"/>
      <c r="F4" s="1508"/>
      <c r="G4" s="1508"/>
      <c r="H4" s="1509"/>
      <c r="I4" s="1447" t="s">
        <v>1659</v>
      </c>
    </row>
    <row r="5" spans="1:9" ht="30.75" customHeight="1" thickBot="1" x14ac:dyDescent="0.4">
      <c r="A5" s="336" t="s">
        <v>886</v>
      </c>
      <c r="B5" s="336" t="s">
        <v>887</v>
      </c>
      <c r="C5" s="373" t="s">
        <v>888</v>
      </c>
      <c r="D5" s="336" t="s">
        <v>1653</v>
      </c>
      <c r="E5" s="373" t="s">
        <v>1654</v>
      </c>
      <c r="F5" s="374" t="s">
        <v>889</v>
      </c>
      <c r="G5" s="373" t="s">
        <v>1655</v>
      </c>
      <c r="H5" s="375" t="s">
        <v>922</v>
      </c>
      <c r="I5" s="1448"/>
    </row>
    <row r="6" spans="1:9" ht="93" customHeight="1" x14ac:dyDescent="0.35">
      <c r="A6" s="338" t="s">
        <v>923</v>
      </c>
      <c r="B6" s="339" t="s">
        <v>924</v>
      </c>
      <c r="C6" s="1513" t="s">
        <v>925</v>
      </c>
      <c r="D6" s="1510" t="s">
        <v>1658</v>
      </c>
      <c r="E6" s="1516" t="s">
        <v>926</v>
      </c>
      <c r="F6" s="1516" t="s">
        <v>927</v>
      </c>
      <c r="G6" s="1516" t="s">
        <v>928</v>
      </c>
      <c r="H6" s="1471" t="s">
        <v>929</v>
      </c>
      <c r="I6" s="1333" t="s">
        <v>1683</v>
      </c>
    </row>
    <row r="7" spans="1:9" ht="57" customHeight="1" thickBot="1" x14ac:dyDescent="0.4">
      <c r="A7" s="341"/>
      <c r="B7" s="337" t="s">
        <v>930</v>
      </c>
      <c r="C7" s="1514"/>
      <c r="D7" s="1511"/>
      <c r="E7" s="1517"/>
      <c r="F7" s="1517"/>
      <c r="G7" s="1517"/>
      <c r="H7" s="1472"/>
      <c r="I7" s="377"/>
    </row>
    <row r="8" spans="1:9" ht="53.25" customHeight="1" thickBot="1" x14ac:dyDescent="0.4">
      <c r="A8" s="343" t="s">
        <v>920</v>
      </c>
      <c r="B8" s="344" t="s">
        <v>931</v>
      </c>
      <c r="C8" s="1514"/>
      <c r="D8" s="1511"/>
      <c r="E8" s="345" t="s">
        <v>932</v>
      </c>
      <c r="F8" s="345" t="s">
        <v>933</v>
      </c>
      <c r="G8" s="345" t="s">
        <v>934</v>
      </c>
      <c r="H8" s="1472"/>
      <c r="I8" s="1333" t="s">
        <v>1683</v>
      </c>
    </row>
    <row r="9" spans="1:9" ht="55.5" customHeight="1" thickBot="1" x14ac:dyDescent="0.4">
      <c r="A9" s="341"/>
      <c r="B9" s="344" t="s">
        <v>935</v>
      </c>
      <c r="C9" s="1514"/>
      <c r="D9" s="346"/>
      <c r="E9" s="345" t="s">
        <v>936</v>
      </c>
      <c r="F9" s="345" t="s">
        <v>937</v>
      </c>
      <c r="G9" s="345" t="s">
        <v>938</v>
      </c>
      <c r="H9" s="1472"/>
      <c r="I9" s="1333" t="s">
        <v>1683</v>
      </c>
    </row>
    <row r="10" spans="1:9" ht="54.75" customHeight="1" x14ac:dyDescent="0.35">
      <c r="A10" s="347"/>
      <c r="B10" s="344" t="s">
        <v>939</v>
      </c>
      <c r="C10" s="1514"/>
      <c r="D10" s="346"/>
      <c r="E10" s="340" t="s">
        <v>940</v>
      </c>
      <c r="F10" s="340" t="s">
        <v>940</v>
      </c>
      <c r="G10" s="340" t="s">
        <v>941</v>
      </c>
      <c r="H10" s="1472"/>
      <c r="I10" s="1333" t="s">
        <v>1683</v>
      </c>
    </row>
    <row r="11" spans="1:9" ht="114" customHeight="1" x14ac:dyDescent="0.35">
      <c r="A11" s="347"/>
      <c r="B11" s="344" t="s">
        <v>942</v>
      </c>
      <c r="C11" s="1514"/>
      <c r="D11" s="346"/>
      <c r="E11" s="348" t="s">
        <v>943</v>
      </c>
      <c r="F11" s="349" t="s">
        <v>944</v>
      </c>
      <c r="G11" s="350"/>
      <c r="H11" s="1472"/>
      <c r="I11" s="1333" t="s">
        <v>1683</v>
      </c>
    </row>
    <row r="12" spans="1:9" ht="75" customHeight="1" x14ac:dyDescent="0.35">
      <c r="A12" s="347"/>
      <c r="B12" s="346"/>
      <c r="C12" s="1514"/>
      <c r="D12" s="346"/>
      <c r="E12" s="351"/>
      <c r="F12" s="352"/>
      <c r="G12" s="340" t="s">
        <v>945</v>
      </c>
      <c r="H12" s="1472"/>
      <c r="I12" s="1333" t="s">
        <v>1683</v>
      </c>
    </row>
    <row r="13" spans="1:9" ht="43.5" customHeight="1" x14ac:dyDescent="0.35">
      <c r="A13" s="347"/>
      <c r="B13" s="346"/>
      <c r="C13" s="1514"/>
      <c r="D13" s="346"/>
      <c r="E13" s="340" t="s">
        <v>946</v>
      </c>
      <c r="F13" s="340" t="s">
        <v>947</v>
      </c>
      <c r="G13" s="346"/>
      <c r="H13" s="1472"/>
      <c r="I13" s="1333" t="s">
        <v>1683</v>
      </c>
    </row>
    <row r="14" spans="1:9" ht="24.75" customHeight="1" thickBot="1" x14ac:dyDescent="0.4">
      <c r="A14" s="347"/>
      <c r="B14" s="346"/>
      <c r="C14" s="1515"/>
      <c r="D14" s="353"/>
      <c r="E14" s="354" t="s">
        <v>890</v>
      </c>
      <c r="F14" s="354" t="s">
        <v>948</v>
      </c>
      <c r="G14" s="353"/>
      <c r="H14" s="1472"/>
      <c r="I14" s="1333" t="s">
        <v>1683</v>
      </c>
    </row>
    <row r="15" spans="1:9" ht="45.75" customHeight="1" x14ac:dyDescent="0.35">
      <c r="A15" s="347"/>
      <c r="B15" s="346"/>
      <c r="C15" s="1466" t="s">
        <v>949</v>
      </c>
      <c r="D15" s="1466" t="s">
        <v>1657</v>
      </c>
      <c r="E15" s="340" t="s">
        <v>950</v>
      </c>
      <c r="F15" s="340" t="s">
        <v>950</v>
      </c>
      <c r="G15" s="340" t="s">
        <v>950</v>
      </c>
      <c r="H15" s="1472"/>
      <c r="I15" s="377"/>
    </row>
    <row r="16" spans="1:9" ht="116.25" customHeight="1" thickBot="1" x14ac:dyDescent="0.4">
      <c r="A16" s="347"/>
      <c r="B16" s="346"/>
      <c r="C16" s="1467"/>
      <c r="D16" s="1468"/>
      <c r="E16" s="342" t="s">
        <v>891</v>
      </c>
      <c r="F16" s="1330" t="s">
        <v>951</v>
      </c>
      <c r="G16" s="1329" t="s">
        <v>952</v>
      </c>
      <c r="H16" s="1472"/>
      <c r="I16" s="1333" t="s">
        <v>1683</v>
      </c>
    </row>
    <row r="17" spans="1:9" ht="50.25" customHeight="1" x14ac:dyDescent="0.35">
      <c r="A17" s="347"/>
      <c r="B17" s="346"/>
      <c r="C17" s="1466" t="s">
        <v>953</v>
      </c>
      <c r="D17" s="1518" t="s">
        <v>1660</v>
      </c>
      <c r="E17" s="1469" t="s">
        <v>954</v>
      </c>
      <c r="F17" s="340" t="s">
        <v>955</v>
      </c>
      <c r="G17" s="340" t="s">
        <v>956</v>
      </c>
      <c r="H17" s="1471" t="s">
        <v>957</v>
      </c>
      <c r="I17" s="1333" t="s">
        <v>1683</v>
      </c>
    </row>
    <row r="18" spans="1:9" ht="45.75" customHeight="1" thickBot="1" x14ac:dyDescent="0.4">
      <c r="A18" s="347"/>
      <c r="B18" s="346"/>
      <c r="C18" s="1467"/>
      <c r="D18" s="1519"/>
      <c r="E18" s="1470"/>
      <c r="F18" s="355" t="s">
        <v>958</v>
      </c>
      <c r="G18" s="355" t="s">
        <v>958</v>
      </c>
      <c r="H18" s="1472"/>
      <c r="I18" s="377"/>
    </row>
    <row r="19" spans="1:9" ht="42" customHeight="1" x14ac:dyDescent="0.35">
      <c r="A19" s="347"/>
      <c r="B19" s="346"/>
      <c r="C19" s="1467"/>
      <c r="D19" s="1519"/>
      <c r="E19" s="1469" t="s">
        <v>959</v>
      </c>
      <c r="F19" s="340" t="s">
        <v>960</v>
      </c>
      <c r="G19" s="340" t="s">
        <v>961</v>
      </c>
      <c r="H19" s="1472"/>
      <c r="I19" s="377"/>
    </row>
    <row r="20" spans="1:9" ht="28.5" customHeight="1" thickBot="1" x14ac:dyDescent="0.4">
      <c r="A20" s="347"/>
      <c r="B20" s="346"/>
      <c r="C20" s="1467"/>
      <c r="D20" s="1519"/>
      <c r="E20" s="1470"/>
      <c r="F20" s="355" t="s">
        <v>958</v>
      </c>
      <c r="G20" s="355" t="s">
        <v>958</v>
      </c>
      <c r="H20" s="1472"/>
      <c r="I20" s="1333" t="s">
        <v>1683</v>
      </c>
    </row>
    <row r="21" spans="1:9" ht="31.5" customHeight="1" x14ac:dyDescent="0.35">
      <c r="A21" s="347"/>
      <c r="B21" s="346"/>
      <c r="C21" s="1467"/>
      <c r="D21" s="1519"/>
      <c r="E21" s="340" t="s">
        <v>962</v>
      </c>
      <c r="F21" s="1469" t="s">
        <v>963</v>
      </c>
      <c r="G21" s="340" t="s">
        <v>964</v>
      </c>
      <c r="H21" s="1472"/>
      <c r="I21" s="377"/>
    </row>
    <row r="22" spans="1:9" ht="36" customHeight="1" thickBot="1" x14ac:dyDescent="0.4">
      <c r="A22" s="347"/>
      <c r="B22" s="346"/>
      <c r="C22" s="1467"/>
      <c r="D22" s="1519"/>
      <c r="E22" s="356" t="s">
        <v>892</v>
      </c>
      <c r="F22" s="1470"/>
      <c r="G22" s="355" t="s">
        <v>892</v>
      </c>
      <c r="H22" s="1472"/>
      <c r="I22" s="1333" t="s">
        <v>1683</v>
      </c>
    </row>
    <row r="23" spans="1:9" ht="36.75" customHeight="1" x14ac:dyDescent="0.35">
      <c r="A23" s="347"/>
      <c r="B23" s="346"/>
      <c r="C23" s="1467"/>
      <c r="D23" s="1519"/>
      <c r="E23" s="340" t="s">
        <v>965</v>
      </c>
      <c r="F23" s="340" t="s">
        <v>966</v>
      </c>
      <c r="G23" s="340" t="s">
        <v>967</v>
      </c>
      <c r="H23" s="1472"/>
      <c r="I23" s="377"/>
    </row>
    <row r="24" spans="1:9" ht="15" customHeight="1" thickBot="1" x14ac:dyDescent="0.4">
      <c r="A24" s="347"/>
      <c r="B24" s="346"/>
      <c r="C24" s="1467"/>
      <c r="D24" s="1520"/>
      <c r="E24" s="356" t="s">
        <v>892</v>
      </c>
      <c r="F24" s="355" t="s">
        <v>892</v>
      </c>
      <c r="G24" s="355" t="s">
        <v>892</v>
      </c>
      <c r="H24" s="1472"/>
      <c r="I24" s="1333" t="s">
        <v>1683</v>
      </c>
    </row>
    <row r="25" spans="1:9" x14ac:dyDescent="0.35">
      <c r="A25" s="347"/>
      <c r="B25" s="346"/>
      <c r="C25" s="1467"/>
      <c r="D25" s="1518" t="s">
        <v>1661</v>
      </c>
      <c r="E25" s="1469" t="s">
        <v>968</v>
      </c>
      <c r="F25" s="1469" t="s">
        <v>969</v>
      </c>
      <c r="G25" s="340" t="s">
        <v>970</v>
      </c>
      <c r="H25" s="1472"/>
      <c r="I25" s="377"/>
    </row>
    <row r="26" spans="1:9" ht="79" thickBot="1" x14ac:dyDescent="0.4">
      <c r="A26" s="347"/>
      <c r="B26" s="346"/>
      <c r="C26" s="1467"/>
      <c r="D26" s="1519"/>
      <c r="E26" s="1470"/>
      <c r="F26" s="1470"/>
      <c r="G26" s="355" t="s">
        <v>893</v>
      </c>
      <c r="H26" s="1472"/>
      <c r="I26" s="1333" t="s">
        <v>1683</v>
      </c>
    </row>
    <row r="27" spans="1:9" x14ac:dyDescent="0.35">
      <c r="A27" s="347"/>
      <c r="B27" s="346"/>
      <c r="C27" s="1467"/>
      <c r="D27" s="1519"/>
      <c r="E27" s="1469" t="s">
        <v>971</v>
      </c>
      <c r="F27" s="340" t="s">
        <v>972</v>
      </c>
      <c r="G27" s="340" t="s">
        <v>972</v>
      </c>
      <c r="H27" s="1472"/>
      <c r="I27" s="377"/>
    </row>
    <row r="28" spans="1:9" ht="15" thickBot="1" x14ac:dyDescent="0.4">
      <c r="A28" s="347"/>
      <c r="B28" s="346"/>
      <c r="C28" s="1467"/>
      <c r="D28" s="1519"/>
      <c r="E28" s="1470"/>
      <c r="F28" s="355" t="s">
        <v>894</v>
      </c>
      <c r="G28" s="355" t="s">
        <v>895</v>
      </c>
      <c r="H28" s="1472"/>
      <c r="I28" s="377"/>
    </row>
    <row r="29" spans="1:9" x14ac:dyDescent="0.35">
      <c r="A29" s="347"/>
      <c r="B29" s="346"/>
      <c r="C29" s="1467"/>
      <c r="D29" s="1519"/>
      <c r="E29" s="1469" t="s">
        <v>973</v>
      </c>
      <c r="F29" s="340" t="s">
        <v>974</v>
      </c>
      <c r="G29" s="340" t="s">
        <v>974</v>
      </c>
      <c r="H29" s="1472"/>
      <c r="I29" s="377"/>
    </row>
    <row r="30" spans="1:9" ht="79" thickBot="1" x14ac:dyDescent="0.4">
      <c r="A30" s="347"/>
      <c r="B30" s="346"/>
      <c r="C30" s="1467"/>
      <c r="D30" s="1519"/>
      <c r="E30" s="1470"/>
      <c r="F30" s="355" t="s">
        <v>896</v>
      </c>
      <c r="G30" s="355" t="s">
        <v>893</v>
      </c>
      <c r="H30" s="1472"/>
      <c r="I30" s="1333" t="s">
        <v>1683</v>
      </c>
    </row>
    <row r="31" spans="1:9" x14ac:dyDescent="0.35">
      <c r="A31" s="347"/>
      <c r="B31" s="346"/>
      <c r="C31" s="1467"/>
      <c r="D31" s="1519"/>
      <c r="E31" s="1469" t="s">
        <v>975</v>
      </c>
      <c r="F31" s="340" t="s">
        <v>940</v>
      </c>
      <c r="G31" s="340" t="s">
        <v>940</v>
      </c>
      <c r="H31" s="1472"/>
      <c r="I31" s="377"/>
    </row>
    <row r="32" spans="1:9" x14ac:dyDescent="0.35">
      <c r="A32" s="347"/>
      <c r="B32" s="346"/>
      <c r="C32" s="1467"/>
      <c r="D32" s="1519"/>
      <c r="E32" s="1512"/>
      <c r="F32" s="348" t="s">
        <v>896</v>
      </c>
      <c r="G32" s="348" t="s">
        <v>893</v>
      </c>
      <c r="H32" s="1472"/>
      <c r="I32" s="377"/>
    </row>
    <row r="33" spans="1:9" x14ac:dyDescent="0.35">
      <c r="A33" s="347"/>
      <c r="B33" s="346"/>
      <c r="C33" s="1467"/>
      <c r="D33" s="1519"/>
      <c r="E33" s="1512"/>
      <c r="F33" s="351"/>
      <c r="G33" s="351"/>
      <c r="H33" s="1472"/>
      <c r="I33" s="377"/>
    </row>
    <row r="34" spans="1:9" ht="79" thickBot="1" x14ac:dyDescent="0.4">
      <c r="A34" s="347"/>
      <c r="B34" s="353"/>
      <c r="C34" s="1468"/>
      <c r="D34" s="1520"/>
      <c r="E34" s="1470"/>
      <c r="F34" s="356" t="s">
        <v>897</v>
      </c>
      <c r="G34" s="356" t="s">
        <v>976</v>
      </c>
      <c r="H34" s="1473"/>
      <c r="I34" s="1333" t="s">
        <v>1683</v>
      </c>
    </row>
    <row r="35" spans="1:9" ht="92.25" customHeight="1" x14ac:dyDescent="0.35">
      <c r="A35" s="347"/>
      <c r="B35" s="1521" t="s">
        <v>977</v>
      </c>
      <c r="C35" s="1457" t="s">
        <v>978</v>
      </c>
      <c r="D35" s="1454" t="s">
        <v>979</v>
      </c>
      <c r="E35" s="1457" t="s">
        <v>980</v>
      </c>
      <c r="F35" s="1454" t="s">
        <v>981</v>
      </c>
      <c r="G35" s="1454" t="s">
        <v>982</v>
      </c>
      <c r="H35" s="1460" t="s">
        <v>983</v>
      </c>
      <c r="I35" s="377"/>
    </row>
    <row r="36" spans="1:9" ht="22.5" customHeight="1" x14ac:dyDescent="0.35">
      <c r="A36" s="347"/>
      <c r="B36" s="1522"/>
      <c r="C36" s="1458"/>
      <c r="D36" s="1455"/>
      <c r="E36" s="1458"/>
      <c r="F36" s="1455"/>
      <c r="G36" s="1455"/>
      <c r="H36" s="1461"/>
      <c r="I36" s="377"/>
    </row>
    <row r="37" spans="1:9" ht="25.5" customHeight="1" x14ac:dyDescent="0.35">
      <c r="A37" s="347"/>
      <c r="B37" s="1522"/>
      <c r="C37" s="1458"/>
      <c r="D37" s="1455"/>
      <c r="E37" s="1458"/>
      <c r="F37" s="1455"/>
      <c r="G37" s="1455"/>
      <c r="H37" s="1461"/>
      <c r="I37" s="377"/>
    </row>
    <row r="38" spans="1:9" ht="18" customHeight="1" x14ac:dyDescent="0.35">
      <c r="A38" s="347"/>
      <c r="B38" s="1522"/>
      <c r="C38" s="1458"/>
      <c r="D38" s="1455"/>
      <c r="E38" s="1458"/>
      <c r="F38" s="1455"/>
      <c r="G38" s="1455"/>
      <c r="H38" s="1461"/>
      <c r="I38" s="377" t="s">
        <v>1009</v>
      </c>
    </row>
    <row r="39" spans="1:9" ht="13.5" customHeight="1" thickBot="1" x14ac:dyDescent="0.4">
      <c r="A39" s="347"/>
      <c r="B39" s="1522"/>
      <c r="C39" s="1459"/>
      <c r="D39" s="1456"/>
      <c r="E39" s="1459"/>
      <c r="F39" s="1456"/>
      <c r="G39" s="1456"/>
      <c r="H39" s="1462"/>
      <c r="I39" s="377"/>
    </row>
    <row r="40" spans="1:9" ht="25.5" customHeight="1" x14ac:dyDescent="0.35">
      <c r="A40" s="347"/>
      <c r="B40" s="1522"/>
      <c r="C40" s="1449" t="s">
        <v>984</v>
      </c>
      <c r="D40" s="1463" t="s">
        <v>985</v>
      </c>
      <c r="E40" s="357" t="s">
        <v>986</v>
      </c>
      <c r="F40" s="357" t="s">
        <v>987</v>
      </c>
      <c r="G40" s="357" t="s">
        <v>988</v>
      </c>
      <c r="H40" s="1526" t="s">
        <v>1662</v>
      </c>
      <c r="I40" s="377"/>
    </row>
    <row r="41" spans="1:9" ht="117.75" customHeight="1" x14ac:dyDescent="0.35">
      <c r="A41" s="347"/>
      <c r="B41" s="1522"/>
      <c r="C41" s="1450"/>
      <c r="D41" s="1464"/>
      <c r="E41" s="358" t="s">
        <v>898</v>
      </c>
      <c r="F41" s="359" t="s">
        <v>899</v>
      </c>
      <c r="G41" s="360" t="s">
        <v>900</v>
      </c>
      <c r="H41" s="1527"/>
      <c r="I41" s="377"/>
    </row>
    <row r="42" spans="1:9" ht="57" hidden="1" customHeight="1" thickBot="1" x14ac:dyDescent="0.4">
      <c r="A42" s="347"/>
      <c r="B42" s="1522"/>
      <c r="C42" s="1450"/>
      <c r="D42" s="1464"/>
      <c r="E42" s="358"/>
      <c r="F42" s="357" t="s">
        <v>1010</v>
      </c>
      <c r="G42" s="358" t="s">
        <v>1011</v>
      </c>
      <c r="H42" s="337" t="s">
        <v>901</v>
      </c>
      <c r="I42" s="377" t="s">
        <v>1009</v>
      </c>
    </row>
    <row r="43" spans="1:9" ht="33.75" hidden="1" customHeight="1" thickBot="1" x14ac:dyDescent="0.4">
      <c r="A43" s="347"/>
      <c r="B43" s="1522"/>
      <c r="C43" s="1450"/>
      <c r="D43" s="1464"/>
      <c r="E43" s="346"/>
      <c r="F43" s="361"/>
      <c r="G43" s="361"/>
      <c r="H43" s="337" t="s">
        <v>902</v>
      </c>
      <c r="I43" s="377" t="s">
        <v>1009</v>
      </c>
    </row>
    <row r="44" spans="1:9" ht="15.75" hidden="1" customHeight="1" thickBot="1" x14ac:dyDescent="0.4">
      <c r="A44" s="347"/>
      <c r="B44" s="1522"/>
      <c r="C44" s="1450"/>
      <c r="D44" s="1464"/>
      <c r="E44" s="346"/>
      <c r="F44" s="346"/>
      <c r="G44" s="346"/>
      <c r="H44" s="337"/>
      <c r="I44" s="377"/>
    </row>
    <row r="45" spans="1:9" ht="15.75" hidden="1" customHeight="1" thickBot="1" x14ac:dyDescent="0.4">
      <c r="A45" s="347"/>
      <c r="B45" s="1522"/>
      <c r="C45" s="1450"/>
      <c r="D45" s="1464"/>
      <c r="E45" s="346"/>
      <c r="F45" s="346"/>
      <c r="G45" s="346"/>
      <c r="H45" s="337"/>
      <c r="I45" s="377"/>
    </row>
    <row r="46" spans="1:9" ht="15.75" hidden="1" customHeight="1" thickBot="1" x14ac:dyDescent="0.4">
      <c r="A46" s="347"/>
      <c r="B46" s="1522"/>
      <c r="C46" s="1450"/>
      <c r="D46" s="1464"/>
      <c r="E46" s="346"/>
      <c r="F46" s="346"/>
      <c r="G46" s="346"/>
      <c r="H46" s="337"/>
      <c r="I46" s="377"/>
    </row>
    <row r="47" spans="1:9" ht="15.75" hidden="1" customHeight="1" thickBot="1" x14ac:dyDescent="0.4">
      <c r="A47" s="347"/>
      <c r="B47" s="1522"/>
      <c r="C47" s="1450"/>
      <c r="D47" s="1464"/>
      <c r="E47" s="346"/>
      <c r="F47" s="346"/>
      <c r="G47" s="346"/>
      <c r="H47" s="337"/>
      <c r="I47" s="377"/>
    </row>
    <row r="48" spans="1:9" ht="15.75" hidden="1" customHeight="1" thickBot="1" x14ac:dyDescent="0.4">
      <c r="A48" s="347"/>
      <c r="B48" s="1522"/>
      <c r="C48" s="1450"/>
      <c r="D48" s="1464"/>
      <c r="E48" s="346"/>
      <c r="F48" s="346"/>
      <c r="G48" s="346"/>
      <c r="H48" s="337"/>
      <c r="I48" s="377"/>
    </row>
    <row r="49" spans="1:9" ht="15.75" hidden="1" customHeight="1" thickBot="1" x14ac:dyDescent="0.4">
      <c r="A49" s="347"/>
      <c r="B49" s="1522"/>
      <c r="C49" s="1450"/>
      <c r="D49" s="1464"/>
      <c r="E49" s="346"/>
      <c r="F49" s="346"/>
      <c r="G49" s="346"/>
      <c r="H49" s="337"/>
      <c r="I49" s="377"/>
    </row>
    <row r="50" spans="1:9" ht="15.75" hidden="1" customHeight="1" thickBot="1" x14ac:dyDescent="0.4">
      <c r="A50" s="347"/>
      <c r="B50" s="1522"/>
      <c r="C50" s="1450"/>
      <c r="D50" s="1464"/>
      <c r="E50" s="346"/>
      <c r="F50" s="346"/>
      <c r="G50" s="346"/>
      <c r="H50" s="337"/>
      <c r="I50" s="377"/>
    </row>
    <row r="51" spans="1:9" ht="15.75" hidden="1" customHeight="1" thickBot="1" x14ac:dyDescent="0.4">
      <c r="A51" s="347"/>
      <c r="B51" s="1522"/>
      <c r="C51" s="1450"/>
      <c r="D51" s="1464"/>
      <c r="E51" s="346"/>
      <c r="F51" s="346"/>
      <c r="G51" s="346"/>
      <c r="H51" s="337"/>
    </row>
    <row r="52" spans="1:9" ht="22.5" customHeight="1" thickBot="1" x14ac:dyDescent="0.4">
      <c r="A52" s="347"/>
      <c r="B52" s="1522"/>
      <c r="C52" s="1451"/>
      <c r="D52" s="1465"/>
      <c r="E52" s="353"/>
      <c r="F52" s="353"/>
      <c r="G52" s="353"/>
      <c r="H52" s="337"/>
    </row>
    <row r="53" spans="1:9" ht="24.75" customHeight="1" x14ac:dyDescent="0.35">
      <c r="A53" s="347"/>
      <c r="B53" s="1522"/>
      <c r="C53" s="1449" t="s">
        <v>989</v>
      </c>
      <c r="D53" s="1528" t="s">
        <v>1663</v>
      </c>
      <c r="E53" s="357" t="s">
        <v>990</v>
      </c>
      <c r="F53" s="357" t="s">
        <v>991</v>
      </c>
      <c r="G53" s="357" t="s">
        <v>991</v>
      </c>
      <c r="H53" s="337" t="s">
        <v>903</v>
      </c>
    </row>
    <row r="54" spans="1:9" ht="24" customHeight="1" thickBot="1" x14ac:dyDescent="0.4">
      <c r="A54" s="347"/>
      <c r="B54" s="1522"/>
      <c r="C54" s="1450"/>
      <c r="D54" s="1529"/>
      <c r="E54" s="362" t="s">
        <v>905</v>
      </c>
      <c r="F54" s="363" t="s">
        <v>906</v>
      </c>
      <c r="G54" s="363" t="s">
        <v>907</v>
      </c>
      <c r="H54" s="337" t="s">
        <v>992</v>
      </c>
      <c r="I54" s="1333" t="s">
        <v>1683</v>
      </c>
    </row>
    <row r="55" spans="1:9" x14ac:dyDescent="0.35">
      <c r="A55" s="347"/>
      <c r="B55" s="1522"/>
      <c r="C55" s="1450"/>
      <c r="D55" s="1529"/>
      <c r="E55" s="357" t="s">
        <v>993</v>
      </c>
      <c r="F55" s="357" t="s">
        <v>993</v>
      </c>
      <c r="G55" s="357" t="s">
        <v>993</v>
      </c>
      <c r="H55" s="337" t="s">
        <v>994</v>
      </c>
      <c r="I55" s="377"/>
    </row>
    <row r="56" spans="1:9" ht="79" thickBot="1" x14ac:dyDescent="0.4">
      <c r="A56" s="347"/>
      <c r="B56" s="1522"/>
      <c r="C56" s="1450"/>
      <c r="D56" s="1530"/>
      <c r="E56" s="364" t="s">
        <v>908</v>
      </c>
      <c r="F56" s="363" t="s">
        <v>909</v>
      </c>
      <c r="G56" s="363" t="s">
        <v>910</v>
      </c>
      <c r="H56" s="337" t="s">
        <v>904</v>
      </c>
      <c r="I56" s="1333" t="s">
        <v>1683</v>
      </c>
    </row>
    <row r="57" spans="1:9" ht="35.25" customHeight="1" x14ac:dyDescent="0.35">
      <c r="A57" s="347"/>
      <c r="B57" s="1522"/>
      <c r="C57" s="1450"/>
      <c r="D57" s="1531" t="s">
        <v>1661</v>
      </c>
      <c r="E57" s="357" t="s">
        <v>995</v>
      </c>
      <c r="F57" s="357" t="s">
        <v>995</v>
      </c>
      <c r="G57" s="357" t="s">
        <v>995</v>
      </c>
      <c r="H57" s="346"/>
    </row>
    <row r="58" spans="1:9" ht="40.5" customHeight="1" thickBot="1" x14ac:dyDescent="0.4">
      <c r="A58" s="347"/>
      <c r="B58" s="1522"/>
      <c r="C58" s="1450"/>
      <c r="D58" s="1532"/>
      <c r="E58" s="1331" t="s">
        <v>905</v>
      </c>
      <c r="F58" s="363" t="s">
        <v>911</v>
      </c>
      <c r="G58" s="363" t="s">
        <v>912</v>
      </c>
      <c r="H58" s="346"/>
      <c r="I58" s="1333" t="s">
        <v>1683</v>
      </c>
    </row>
    <row r="59" spans="1:9" ht="27" customHeight="1" x14ac:dyDescent="0.35">
      <c r="A59" s="347"/>
      <c r="B59" s="1522"/>
      <c r="C59" s="1450"/>
      <c r="D59" s="1532"/>
      <c r="E59" s="357" t="s">
        <v>996</v>
      </c>
      <c r="F59" s="1452" t="s">
        <v>997</v>
      </c>
      <c r="G59" s="357" t="s">
        <v>993</v>
      </c>
      <c r="H59" s="346"/>
    </row>
    <row r="60" spans="1:9" ht="39.75" customHeight="1" thickBot="1" x14ac:dyDescent="0.4">
      <c r="A60" s="365"/>
      <c r="B60" s="1523"/>
      <c r="C60" s="1451"/>
      <c r="D60" s="1533"/>
      <c r="E60" s="1331" t="s">
        <v>1664</v>
      </c>
      <c r="F60" s="1453"/>
      <c r="G60" s="363" t="s">
        <v>998</v>
      </c>
      <c r="H60" s="353"/>
      <c r="I60" s="1333" t="s">
        <v>1683</v>
      </c>
    </row>
    <row r="61" spans="1:9" ht="41.25" customHeight="1" x14ac:dyDescent="0.35">
      <c r="A61" s="1474" t="s">
        <v>999</v>
      </c>
      <c r="B61" s="1524" t="s">
        <v>1669</v>
      </c>
      <c r="C61" s="1477" t="s">
        <v>1000</v>
      </c>
      <c r="D61" s="1497" t="s">
        <v>1665</v>
      </c>
      <c r="E61" s="1497" t="s">
        <v>1666</v>
      </c>
      <c r="F61" s="1497" t="s">
        <v>1668</v>
      </c>
      <c r="G61" s="1497" t="s">
        <v>1667</v>
      </c>
      <c r="H61" s="1480" t="s">
        <v>1001</v>
      </c>
    </row>
    <row r="62" spans="1:9" ht="141.75" customHeight="1" thickBot="1" x14ac:dyDescent="0.4">
      <c r="A62" s="1475"/>
      <c r="B62" s="1525"/>
      <c r="C62" s="1478"/>
      <c r="D62" s="1499"/>
      <c r="E62" s="1498"/>
      <c r="F62" s="1499"/>
      <c r="G62" s="1499"/>
      <c r="H62" s="1481"/>
      <c r="I62" s="1333" t="s">
        <v>1683</v>
      </c>
    </row>
    <row r="63" spans="1:9" ht="15" customHeight="1" x14ac:dyDescent="0.35">
      <c r="A63" s="1475"/>
      <c r="B63" s="1491"/>
      <c r="C63" s="1478"/>
      <c r="D63" s="1495" t="s">
        <v>913</v>
      </c>
      <c r="E63" s="1497" t="s">
        <v>1670</v>
      </c>
      <c r="F63" s="1492" t="s">
        <v>1671</v>
      </c>
      <c r="G63" s="1492" t="s">
        <v>1672</v>
      </c>
      <c r="H63" s="1481"/>
    </row>
    <row r="64" spans="1:9" ht="12.75" customHeight="1" x14ac:dyDescent="0.5">
      <c r="A64" s="1475"/>
      <c r="B64" s="1491"/>
      <c r="C64" s="1478"/>
      <c r="D64" s="1495"/>
      <c r="E64" s="1498"/>
      <c r="F64" s="1493"/>
      <c r="G64" s="1493"/>
      <c r="H64" s="1481"/>
      <c r="I64" s="378"/>
    </row>
    <row r="65" spans="1:9" ht="0.75" hidden="1" customHeight="1" x14ac:dyDescent="0.35">
      <c r="A65" s="1475"/>
      <c r="B65" s="1491"/>
      <c r="C65" s="1478"/>
      <c r="D65" s="1495"/>
      <c r="E65" s="1498"/>
      <c r="F65" s="1493"/>
      <c r="G65" s="1493"/>
      <c r="H65" s="1481"/>
    </row>
    <row r="66" spans="1:9" ht="24.75" hidden="1" customHeight="1" x14ac:dyDescent="0.35">
      <c r="A66" s="1475"/>
      <c r="B66" s="1491"/>
      <c r="C66" s="1478"/>
      <c r="D66" s="1495"/>
      <c r="E66" s="1498"/>
      <c r="F66" s="1493"/>
      <c r="G66" s="1493"/>
      <c r="H66" s="1481"/>
    </row>
    <row r="67" spans="1:9" ht="33.75" hidden="1" customHeight="1" x14ac:dyDescent="0.35">
      <c r="A67" s="1475"/>
      <c r="B67" s="1491"/>
      <c r="C67" s="1478"/>
      <c r="D67" s="1495"/>
      <c r="E67" s="1498"/>
      <c r="F67" s="1493"/>
      <c r="G67" s="1493"/>
      <c r="H67" s="1481"/>
    </row>
    <row r="68" spans="1:9" ht="48" hidden="1" customHeight="1" x14ac:dyDescent="0.35">
      <c r="A68" s="1475"/>
      <c r="B68" s="1491"/>
      <c r="C68" s="1478"/>
      <c r="D68" s="1495"/>
      <c r="E68" s="1498"/>
      <c r="F68" s="1493"/>
      <c r="G68" s="1493"/>
      <c r="H68" s="1481"/>
    </row>
    <row r="69" spans="1:9" ht="24.75" hidden="1" customHeight="1" x14ac:dyDescent="0.35">
      <c r="A69" s="1475"/>
      <c r="B69" s="1491"/>
      <c r="C69" s="1478"/>
      <c r="D69" s="1495"/>
      <c r="E69" s="1498"/>
      <c r="F69" s="1493"/>
      <c r="G69" s="1493"/>
      <c r="H69" s="1481"/>
    </row>
    <row r="70" spans="1:9" ht="25.5" hidden="1" customHeight="1" x14ac:dyDescent="0.35">
      <c r="A70" s="1475"/>
      <c r="B70" s="1491"/>
      <c r="C70" s="1478"/>
      <c r="D70" s="1495"/>
      <c r="E70" s="1498"/>
      <c r="F70" s="1493"/>
      <c r="G70" s="1493"/>
      <c r="H70" s="1481"/>
    </row>
    <row r="71" spans="1:9" ht="19.5" hidden="1" customHeight="1" x14ac:dyDescent="0.35">
      <c r="A71" s="1475"/>
      <c r="B71" s="1491"/>
      <c r="C71" s="1478"/>
      <c r="D71" s="1495"/>
      <c r="E71" s="1498"/>
      <c r="F71" s="1493"/>
      <c r="G71" s="1493"/>
      <c r="H71" s="1481"/>
    </row>
    <row r="72" spans="1:9" ht="63" hidden="1" customHeight="1" x14ac:dyDescent="0.35">
      <c r="A72" s="1475"/>
      <c r="B72" s="1491"/>
      <c r="C72" s="1478"/>
      <c r="D72" s="1495"/>
      <c r="E72" s="1498"/>
      <c r="F72" s="1493"/>
      <c r="G72" s="1493"/>
      <c r="H72" s="1481"/>
    </row>
    <row r="73" spans="1:9" ht="17.25" hidden="1" customHeight="1" x14ac:dyDescent="0.35">
      <c r="A73" s="1475"/>
      <c r="B73" s="1491"/>
      <c r="C73" s="1478"/>
      <c r="D73" s="1495"/>
      <c r="E73" s="1498"/>
      <c r="F73" s="1493"/>
      <c r="G73" s="1493"/>
      <c r="H73" s="1481"/>
    </row>
    <row r="74" spans="1:9" ht="18.75" customHeight="1" x14ac:dyDescent="0.35">
      <c r="A74" s="1475"/>
      <c r="B74" s="1491"/>
      <c r="C74" s="1478"/>
      <c r="D74" s="1495"/>
      <c r="E74" s="1498"/>
      <c r="F74" s="1493"/>
      <c r="G74" s="1493"/>
      <c r="H74" s="1481"/>
    </row>
    <row r="75" spans="1:9" ht="21.75" customHeight="1" x14ac:dyDescent="0.35">
      <c r="A75" s="1475"/>
      <c r="B75" s="1491"/>
      <c r="C75" s="1478"/>
      <c r="D75" s="1495"/>
      <c r="E75" s="1498"/>
      <c r="F75" s="1493"/>
      <c r="G75" s="1493"/>
      <c r="H75" s="1481"/>
    </row>
    <row r="76" spans="1:9" ht="17.25" customHeight="1" x14ac:dyDescent="0.35">
      <c r="A76" s="1475"/>
      <c r="B76" s="1491"/>
      <c r="C76" s="1478"/>
      <c r="D76" s="1495"/>
      <c r="E76" s="1498"/>
      <c r="F76" s="1493"/>
      <c r="G76" s="1493"/>
      <c r="H76" s="1481"/>
    </row>
    <row r="77" spans="1:9" ht="33.75" customHeight="1" thickBot="1" x14ac:dyDescent="0.5">
      <c r="A77" s="1475"/>
      <c r="B77" s="1491"/>
      <c r="C77" s="1479"/>
      <c r="D77" s="1496"/>
      <c r="E77" s="1499"/>
      <c r="F77" s="1494"/>
      <c r="G77" s="1494"/>
      <c r="H77" s="1481"/>
      <c r="I77" s="1332" t="s">
        <v>1656</v>
      </c>
    </row>
    <row r="78" spans="1:9" ht="31.5" customHeight="1" x14ac:dyDescent="0.35">
      <c r="A78" s="1475"/>
      <c r="B78" s="1491"/>
      <c r="C78" s="1500" t="s">
        <v>1682</v>
      </c>
      <c r="D78" s="1488" t="s">
        <v>1673</v>
      </c>
      <c r="E78" s="1492" t="s">
        <v>1675</v>
      </c>
      <c r="F78" s="1492" t="s">
        <v>1676</v>
      </c>
      <c r="G78" s="1492" t="s">
        <v>1677</v>
      </c>
      <c r="H78" s="1503" t="s">
        <v>1678</v>
      </c>
    </row>
    <row r="79" spans="1:9" ht="98.25" customHeight="1" x14ac:dyDescent="0.35">
      <c r="A79" s="1475"/>
      <c r="B79" s="1491"/>
      <c r="C79" s="1501"/>
      <c r="D79" s="1489"/>
      <c r="E79" s="1493"/>
      <c r="F79" s="1493"/>
      <c r="G79" s="1493"/>
      <c r="H79" s="1503"/>
    </row>
    <row r="80" spans="1:9" ht="26.25" customHeight="1" thickBot="1" x14ac:dyDescent="0.4">
      <c r="A80" s="1475"/>
      <c r="B80" s="1491"/>
      <c r="C80" s="1501"/>
      <c r="D80" s="1490"/>
      <c r="E80" s="1494"/>
      <c r="F80" s="1494"/>
      <c r="G80" s="1494"/>
      <c r="H80" s="1503"/>
    </row>
    <row r="81" spans="1:9" ht="25.5" customHeight="1" x14ac:dyDescent="0.35">
      <c r="A81" s="1475"/>
      <c r="B81" s="1491"/>
      <c r="C81" s="1501"/>
      <c r="D81" s="1505" t="s">
        <v>1674</v>
      </c>
      <c r="E81" s="1492" t="s">
        <v>1679</v>
      </c>
      <c r="F81" s="1492" t="s">
        <v>1680</v>
      </c>
      <c r="G81" s="1492" t="s">
        <v>1681</v>
      </c>
      <c r="H81" s="1503"/>
    </row>
    <row r="82" spans="1:9" ht="54.75" customHeight="1" thickBot="1" x14ac:dyDescent="0.4">
      <c r="A82" s="1475"/>
      <c r="B82" s="1491"/>
      <c r="C82" s="1502"/>
      <c r="D82" s="1506"/>
      <c r="E82" s="1494"/>
      <c r="F82" s="1494"/>
      <c r="G82" s="1494"/>
      <c r="H82" s="1503"/>
    </row>
    <row r="83" spans="1:9" x14ac:dyDescent="0.35">
      <c r="A83" s="1475"/>
      <c r="B83" s="1491"/>
      <c r="C83" s="1482" t="s">
        <v>1002</v>
      </c>
      <c r="D83" s="366" t="s">
        <v>1003</v>
      </c>
      <c r="E83" s="367" t="s">
        <v>1004</v>
      </c>
      <c r="F83" s="367" t="s">
        <v>1004</v>
      </c>
      <c r="G83" s="367" t="s">
        <v>1004</v>
      </c>
      <c r="H83" s="1503"/>
    </row>
    <row r="84" spans="1:9" ht="87" x14ac:dyDescent="0.35">
      <c r="A84" s="1475"/>
      <c r="B84" s="1491"/>
      <c r="C84" s="1483"/>
      <c r="D84" s="368" t="s">
        <v>914</v>
      </c>
      <c r="E84" s="369" t="s">
        <v>916</v>
      </c>
      <c r="F84" s="370" t="s">
        <v>917</v>
      </c>
      <c r="G84" s="370" t="s">
        <v>918</v>
      </c>
      <c r="H84" s="1503"/>
      <c r="I84" s="224" t="s">
        <v>1683</v>
      </c>
    </row>
    <row r="85" spans="1:9" ht="15" thickBot="1" x14ac:dyDescent="0.4">
      <c r="A85" s="1475"/>
      <c r="B85" s="1491"/>
      <c r="C85" s="1484"/>
      <c r="D85" s="371" t="s">
        <v>915</v>
      </c>
      <c r="E85" s="372"/>
      <c r="F85" s="353"/>
      <c r="G85" s="353"/>
      <c r="H85" s="1503"/>
    </row>
    <row r="86" spans="1:9" x14ac:dyDescent="0.35">
      <c r="A86" s="1475"/>
      <c r="B86" s="1491"/>
      <c r="C86" s="1482" t="s">
        <v>1005</v>
      </c>
      <c r="D86" s="1485" t="s">
        <v>1006</v>
      </c>
      <c r="E86" s="367" t="s">
        <v>1004</v>
      </c>
      <c r="F86" s="367" t="s">
        <v>1004</v>
      </c>
      <c r="G86" s="367" t="s">
        <v>1004</v>
      </c>
      <c r="H86" s="1503"/>
    </row>
    <row r="87" spans="1:9" ht="87" x14ac:dyDescent="0.35">
      <c r="A87" s="1475"/>
      <c r="B87" s="1491"/>
      <c r="C87" s="1483"/>
      <c r="D87" s="1486"/>
      <c r="E87" s="369" t="s">
        <v>919</v>
      </c>
      <c r="F87" s="370" t="s">
        <v>1007</v>
      </c>
      <c r="G87" s="370" t="s">
        <v>1008</v>
      </c>
      <c r="H87" s="1503"/>
      <c r="I87" s="224" t="s">
        <v>1683</v>
      </c>
    </row>
    <row r="88" spans="1:9" ht="15" thickBot="1" x14ac:dyDescent="0.4">
      <c r="A88" s="1476"/>
      <c r="B88" s="353"/>
      <c r="C88" s="1484"/>
      <c r="D88" s="1487"/>
      <c r="E88" s="353"/>
      <c r="F88" s="353"/>
      <c r="G88" s="353"/>
      <c r="H88" s="1504"/>
    </row>
  </sheetData>
  <mergeCells count="63">
    <mergeCell ref="F78:F80"/>
    <mergeCell ref="G78:G80"/>
    <mergeCell ref="E81:E82"/>
    <mergeCell ref="F81:F82"/>
    <mergeCell ref="G81:G82"/>
    <mergeCell ref="B35:B60"/>
    <mergeCell ref="B61:B62"/>
    <mergeCell ref="G6:G7"/>
    <mergeCell ref="H6:H16"/>
    <mergeCell ref="C15:C16"/>
    <mergeCell ref="D15:D16"/>
    <mergeCell ref="C35:C39"/>
    <mergeCell ref="H40:H41"/>
    <mergeCell ref="D53:D56"/>
    <mergeCell ref="D57:D60"/>
    <mergeCell ref="D61:D62"/>
    <mergeCell ref="E61:E62"/>
    <mergeCell ref="F61:F62"/>
    <mergeCell ref="G61:G62"/>
    <mergeCell ref="B3:H3"/>
    <mergeCell ref="B4:H4"/>
    <mergeCell ref="D6:D8"/>
    <mergeCell ref="E29:E30"/>
    <mergeCell ref="E31:E34"/>
    <mergeCell ref="C6:C14"/>
    <mergeCell ref="E6:E7"/>
    <mergeCell ref="F6:F7"/>
    <mergeCell ref="E19:E20"/>
    <mergeCell ref="F21:F22"/>
    <mergeCell ref="E25:E26"/>
    <mergeCell ref="F25:F26"/>
    <mergeCell ref="E27:E28"/>
    <mergeCell ref="D17:D24"/>
    <mergeCell ref="D25:D34"/>
    <mergeCell ref="A61:A88"/>
    <mergeCell ref="C61:C77"/>
    <mergeCell ref="H61:H77"/>
    <mergeCell ref="C83:C85"/>
    <mergeCell ref="C86:C88"/>
    <mergeCell ref="D86:D88"/>
    <mergeCell ref="D78:D80"/>
    <mergeCell ref="B63:B87"/>
    <mergeCell ref="F63:F77"/>
    <mergeCell ref="G63:G77"/>
    <mergeCell ref="D63:D77"/>
    <mergeCell ref="E63:E77"/>
    <mergeCell ref="C78:C82"/>
    <mergeCell ref="H78:H88"/>
    <mergeCell ref="D81:D82"/>
    <mergeCell ref="E78:E80"/>
    <mergeCell ref="I4:I5"/>
    <mergeCell ref="C53:C60"/>
    <mergeCell ref="F59:F60"/>
    <mergeCell ref="D35:D39"/>
    <mergeCell ref="E35:E39"/>
    <mergeCell ref="F35:F39"/>
    <mergeCell ref="G35:G39"/>
    <mergeCell ref="H35:H39"/>
    <mergeCell ref="C40:C52"/>
    <mergeCell ref="D40:D52"/>
    <mergeCell ref="C17:C34"/>
    <mergeCell ref="E17:E18"/>
    <mergeCell ref="H17:H34"/>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topLeftCell="B10" zoomScale="120" zoomScaleNormal="120" workbookViewId="0">
      <selection activeCell="C15" sqref="C15"/>
    </sheetView>
  </sheetViews>
  <sheetFormatPr defaultColWidth="8.81640625" defaultRowHeight="14.5" x14ac:dyDescent="0.35"/>
  <cols>
    <col min="1" max="1" width="1.26953125" customWidth="1"/>
    <col min="2" max="2" width="2" customWidth="1"/>
    <col min="3" max="3" width="45.26953125" customWidth="1"/>
    <col min="4" max="4" width="124.1796875" customWidth="1"/>
    <col min="5" max="5" width="2.453125" customWidth="1"/>
    <col min="6" max="6" width="1.453125" customWidth="1"/>
  </cols>
  <sheetData>
    <row r="1" spans="2:5" ht="15" thickBot="1" x14ac:dyDescent="0.4"/>
    <row r="2" spans="2:5" ht="15" thickBot="1" x14ac:dyDescent="0.4">
      <c r="B2" s="85"/>
      <c r="C2" s="49"/>
      <c r="D2" s="49"/>
      <c r="E2" s="50"/>
    </row>
    <row r="3" spans="2:5" ht="18" thickBot="1" x14ac:dyDescent="0.4">
      <c r="B3" s="86"/>
      <c r="C3" s="1535" t="s">
        <v>253</v>
      </c>
      <c r="D3" s="1536"/>
      <c r="E3" s="87"/>
    </row>
    <row r="4" spans="2:5" x14ac:dyDescent="0.35">
      <c r="B4" s="86"/>
      <c r="C4" s="88"/>
      <c r="D4" s="88"/>
      <c r="E4" s="87"/>
    </row>
    <row r="5" spans="2:5" ht="15" thickBot="1" x14ac:dyDescent="0.4">
      <c r="B5" s="86"/>
      <c r="C5" s="89" t="s">
        <v>289</v>
      </c>
      <c r="D5" s="88"/>
      <c r="E5" s="87"/>
    </row>
    <row r="6" spans="2:5" ht="15" thickBot="1" x14ac:dyDescent="0.4">
      <c r="B6" s="86"/>
      <c r="C6" s="98" t="s">
        <v>254</v>
      </c>
      <c r="D6" s="99" t="s">
        <v>255</v>
      </c>
      <c r="E6" s="87"/>
    </row>
    <row r="7" spans="2:5" ht="154.5" thickBot="1" x14ac:dyDescent="0.4">
      <c r="B7" s="86"/>
      <c r="C7" s="90" t="s">
        <v>293</v>
      </c>
      <c r="D7" s="91" t="s">
        <v>1095</v>
      </c>
      <c r="E7" s="87"/>
    </row>
    <row r="8" spans="2:5" ht="287.25" customHeight="1" thickBot="1" x14ac:dyDescent="0.4">
      <c r="B8" s="86"/>
      <c r="C8" s="92" t="s">
        <v>294</v>
      </c>
      <c r="D8" s="93" t="s">
        <v>1096</v>
      </c>
      <c r="E8" s="87"/>
    </row>
    <row r="9" spans="2:5" ht="178.5" customHeight="1" thickBot="1" x14ac:dyDescent="0.4">
      <c r="B9" s="86"/>
      <c r="C9" s="94" t="s">
        <v>256</v>
      </c>
      <c r="D9" s="95" t="s">
        <v>1097</v>
      </c>
      <c r="E9" s="87"/>
    </row>
    <row r="10" spans="2:5" ht="182.5" thickBot="1" x14ac:dyDescent="0.4">
      <c r="B10" s="86"/>
      <c r="C10" s="90" t="s">
        <v>268</v>
      </c>
      <c r="D10" s="91" t="s">
        <v>1098</v>
      </c>
      <c r="E10" s="87"/>
    </row>
    <row r="11" spans="2:5" x14ac:dyDescent="0.35">
      <c r="B11" s="86"/>
      <c r="C11" s="88"/>
      <c r="D11" s="88"/>
      <c r="E11" s="87"/>
    </row>
    <row r="12" spans="2:5" ht="15" thickBot="1" x14ac:dyDescent="0.4">
      <c r="B12" s="86"/>
      <c r="C12" s="1537" t="s">
        <v>290</v>
      </c>
      <c r="D12" s="1537"/>
      <c r="E12" s="87"/>
    </row>
    <row r="13" spans="2:5" ht="15" thickBot="1" x14ac:dyDescent="0.4">
      <c r="B13" s="86"/>
      <c r="C13" s="100" t="s">
        <v>257</v>
      </c>
      <c r="D13" s="100" t="s">
        <v>255</v>
      </c>
      <c r="E13" s="87"/>
    </row>
    <row r="14" spans="2:5" ht="15" thickBot="1" x14ac:dyDescent="0.4">
      <c r="B14" s="86"/>
      <c r="C14" s="1534" t="s">
        <v>291</v>
      </c>
      <c r="D14" s="1534"/>
      <c r="E14" s="87"/>
    </row>
    <row r="15" spans="2:5" ht="70.5" thickBot="1" x14ac:dyDescent="0.4">
      <c r="B15" s="86"/>
      <c r="C15" s="94" t="s">
        <v>295</v>
      </c>
      <c r="D15" s="323" t="s">
        <v>1099</v>
      </c>
      <c r="E15" s="87"/>
    </row>
    <row r="16" spans="2:5" ht="56.5" thickBot="1" x14ac:dyDescent="0.4">
      <c r="B16" s="86"/>
      <c r="C16" s="94" t="s">
        <v>296</v>
      </c>
      <c r="D16" s="325" t="s">
        <v>1100</v>
      </c>
      <c r="E16" s="87"/>
    </row>
    <row r="17" spans="2:5" ht="15" thickBot="1" x14ac:dyDescent="0.4">
      <c r="B17" s="86"/>
      <c r="C17" s="1538" t="s">
        <v>665</v>
      </c>
      <c r="D17" s="1538"/>
      <c r="E17" s="87"/>
    </row>
    <row r="18" spans="2:5" ht="84.75" customHeight="1" thickBot="1" x14ac:dyDescent="0.4">
      <c r="B18" s="86"/>
      <c r="C18" s="223" t="s">
        <v>663</v>
      </c>
      <c r="D18" s="222"/>
      <c r="E18" s="87"/>
    </row>
    <row r="19" spans="2:5" ht="120.75" customHeight="1" thickBot="1" x14ac:dyDescent="0.4">
      <c r="B19" s="86"/>
      <c r="C19" s="223" t="s">
        <v>664</v>
      </c>
      <c r="D19" s="222"/>
      <c r="E19" s="87"/>
    </row>
    <row r="20" spans="2:5" ht="15" thickBot="1" x14ac:dyDescent="0.4">
      <c r="B20" s="86"/>
      <c r="C20" s="1534" t="s">
        <v>292</v>
      </c>
      <c r="D20" s="1534"/>
      <c r="E20" s="87"/>
    </row>
    <row r="21" spans="2:5" ht="197" thickBot="1" x14ac:dyDescent="0.4">
      <c r="B21" s="86"/>
      <c r="C21" s="94" t="s">
        <v>297</v>
      </c>
      <c r="D21" s="326" t="s">
        <v>1101</v>
      </c>
      <c r="E21" s="87"/>
    </row>
    <row r="22" spans="2:5" ht="69" customHeight="1" thickBot="1" x14ac:dyDescent="0.4">
      <c r="B22" s="86"/>
      <c r="C22" s="94" t="s">
        <v>288</v>
      </c>
      <c r="D22" s="325" t="s">
        <v>1102</v>
      </c>
      <c r="E22" s="87"/>
    </row>
    <row r="23" spans="2:5" ht="15" thickBot="1" x14ac:dyDescent="0.4">
      <c r="B23" s="86"/>
      <c r="C23" s="1534" t="s">
        <v>258</v>
      </c>
      <c r="D23" s="1534"/>
      <c r="E23" s="87"/>
    </row>
    <row r="24" spans="2:5" ht="50.25" customHeight="1" thickBot="1" x14ac:dyDescent="0.4">
      <c r="B24" s="86"/>
      <c r="C24" s="96" t="s">
        <v>259</v>
      </c>
      <c r="D24" s="96" t="s">
        <v>1103</v>
      </c>
      <c r="E24" s="87"/>
    </row>
    <row r="25" spans="2:5" ht="54" customHeight="1" thickBot="1" x14ac:dyDescent="0.4">
      <c r="B25" s="86"/>
      <c r="C25" s="96" t="s">
        <v>260</v>
      </c>
      <c r="D25" s="96" t="s">
        <v>814</v>
      </c>
      <c r="E25" s="87"/>
    </row>
    <row r="26" spans="2:5" ht="28.5" thickBot="1" x14ac:dyDescent="0.4">
      <c r="B26" s="86"/>
      <c r="C26" s="96" t="s">
        <v>261</v>
      </c>
      <c r="D26" s="96" t="s">
        <v>813</v>
      </c>
      <c r="E26" s="87"/>
    </row>
    <row r="27" spans="2:5" ht="15" thickBot="1" x14ac:dyDescent="0.4">
      <c r="B27" s="86"/>
      <c r="C27" s="1534" t="s">
        <v>262</v>
      </c>
      <c r="D27" s="1534"/>
      <c r="E27" s="87"/>
    </row>
    <row r="28" spans="2:5" ht="72.75" customHeight="1" thickBot="1" x14ac:dyDescent="0.4">
      <c r="B28" s="86"/>
      <c r="C28" s="94" t="s">
        <v>298</v>
      </c>
      <c r="D28" s="325" t="s">
        <v>1104</v>
      </c>
      <c r="E28" s="87"/>
    </row>
    <row r="29" spans="2:5" ht="115.5" customHeight="1" thickBot="1" x14ac:dyDescent="0.4">
      <c r="B29" s="86"/>
      <c r="C29" s="94" t="s">
        <v>299</v>
      </c>
      <c r="D29" s="325" t="s">
        <v>818</v>
      </c>
      <c r="E29" s="87"/>
    </row>
    <row r="30" spans="2:5" ht="70.5" thickBot="1" x14ac:dyDescent="0.4">
      <c r="B30" s="86"/>
      <c r="C30" s="379" t="s">
        <v>263</v>
      </c>
      <c r="D30" s="380" t="s">
        <v>1018</v>
      </c>
      <c r="E30" s="87"/>
    </row>
    <row r="31" spans="2:5" ht="126.75" customHeight="1" thickBot="1" x14ac:dyDescent="0.4">
      <c r="B31" s="86"/>
      <c r="C31" s="94" t="s">
        <v>300</v>
      </c>
      <c r="D31" s="325" t="s">
        <v>812</v>
      </c>
      <c r="E31" s="87"/>
    </row>
    <row r="32" spans="2:5" ht="15" thickBot="1" x14ac:dyDescent="0.4">
      <c r="B32" s="126"/>
      <c r="C32" s="97"/>
      <c r="D32" s="97"/>
      <c r="E32" s="127"/>
    </row>
  </sheetData>
  <mergeCells count="7">
    <mergeCell ref="C27:D27"/>
    <mergeCell ref="C3:D3"/>
    <mergeCell ref="C12:D12"/>
    <mergeCell ref="C14:D14"/>
    <mergeCell ref="C20:D20"/>
    <mergeCell ref="C23:D23"/>
    <mergeCell ref="C17:D17"/>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K99" zoomScaleNormal="100" zoomScalePageLayoutView="85" workbookViewId="0">
      <selection activeCell="P113" sqref="P113"/>
    </sheetView>
  </sheetViews>
  <sheetFormatPr defaultColWidth="8.81640625" defaultRowHeight="14.5" outlineLevelRow="1" x14ac:dyDescent="0.35"/>
  <cols>
    <col min="1" max="1" width="3" style="129" customWidth="1"/>
    <col min="2" max="2" width="28.453125" style="129" customWidth="1"/>
    <col min="3" max="3" width="50.453125" style="129" customWidth="1"/>
    <col min="4" max="4" width="34.26953125" style="129" customWidth="1"/>
    <col min="5" max="5" width="32" style="129" customWidth="1"/>
    <col min="6" max="6" width="26.7265625" style="129" customWidth="1"/>
    <col min="7" max="7" width="26.453125" style="129" bestFit="1" customWidth="1"/>
    <col min="8" max="8" width="30" style="129" customWidth="1"/>
    <col min="9" max="9" width="26.1796875" style="129" customWidth="1"/>
    <col min="10" max="10" width="25.81640625" style="129" customWidth="1"/>
    <col min="11" max="11" width="31" style="129" bestFit="1" customWidth="1"/>
    <col min="12" max="12" width="30.26953125" style="129" customWidth="1"/>
    <col min="13" max="13" width="27.1796875" style="129" bestFit="1" customWidth="1"/>
    <col min="14" max="14" width="25" style="129" customWidth="1"/>
    <col min="15" max="15" width="25.81640625" style="129" bestFit="1" customWidth="1"/>
    <col min="16" max="16" width="30.26953125" style="129" customWidth="1"/>
    <col min="17" max="17" width="27.1796875" style="129" bestFit="1" customWidth="1"/>
    <col min="18" max="18" width="24.26953125" style="129" customWidth="1"/>
    <col min="19" max="19" width="23.1796875" style="129" bestFit="1" customWidth="1"/>
    <col min="20" max="20" width="27.7265625" style="129" customWidth="1"/>
    <col min="21" max="16384" width="8.81640625" style="129"/>
  </cols>
  <sheetData>
    <row r="1" spans="2:19" ht="15" thickBot="1" x14ac:dyDescent="0.4"/>
    <row r="2" spans="2:19" ht="26" x14ac:dyDescent="0.35">
      <c r="B2" s="76"/>
      <c r="C2" s="1556"/>
      <c r="D2" s="1556"/>
      <c r="E2" s="1556"/>
      <c r="F2" s="1556"/>
      <c r="G2" s="1556"/>
      <c r="H2" s="70"/>
      <c r="I2" s="70"/>
      <c r="J2" s="70"/>
      <c r="K2" s="70"/>
      <c r="L2" s="70"/>
      <c r="M2" s="70"/>
      <c r="N2" s="70"/>
      <c r="O2" s="70"/>
      <c r="P2" s="70"/>
      <c r="Q2" s="70"/>
      <c r="R2" s="70"/>
      <c r="S2" s="71"/>
    </row>
    <row r="3" spans="2:19" ht="26" x14ac:dyDescent="0.35">
      <c r="B3" s="77"/>
      <c r="C3" s="1562" t="s">
        <v>278</v>
      </c>
      <c r="D3" s="1563"/>
      <c r="E3" s="1563"/>
      <c r="F3" s="1563"/>
      <c r="G3" s="1564"/>
      <c r="H3" s="73"/>
      <c r="I3" s="73"/>
      <c r="J3" s="73"/>
      <c r="K3" s="73"/>
      <c r="L3" s="73"/>
      <c r="M3" s="73"/>
      <c r="N3" s="73"/>
      <c r="O3" s="73"/>
      <c r="P3" s="73"/>
      <c r="Q3" s="73"/>
      <c r="R3" s="73"/>
      <c r="S3" s="75"/>
    </row>
    <row r="4" spans="2:19" ht="26" x14ac:dyDescent="0.35">
      <c r="B4" s="77"/>
      <c r="C4" s="78"/>
      <c r="D4" s="78"/>
      <c r="E4" s="78"/>
      <c r="F4" s="78"/>
      <c r="G4" s="78"/>
      <c r="H4" s="73"/>
      <c r="I4" s="73"/>
      <c r="J4" s="73"/>
      <c r="K4" s="73"/>
      <c r="L4" s="73"/>
      <c r="M4" s="73"/>
      <c r="N4" s="73"/>
      <c r="O4" s="73"/>
      <c r="P4" s="73"/>
      <c r="Q4" s="73"/>
      <c r="R4" s="73"/>
      <c r="S4" s="75"/>
    </row>
    <row r="5" spans="2:19" ht="15" thickBot="1" x14ac:dyDescent="0.4">
      <c r="B5" s="72"/>
      <c r="C5" s="73"/>
      <c r="D5" s="73"/>
      <c r="E5" s="73"/>
      <c r="F5" s="73"/>
      <c r="G5" s="73"/>
      <c r="H5" s="73"/>
      <c r="I5" s="73"/>
      <c r="J5" s="73"/>
      <c r="K5" s="73"/>
      <c r="L5" s="73"/>
      <c r="M5" s="73"/>
      <c r="N5" s="73"/>
      <c r="O5" s="73"/>
      <c r="P5" s="73"/>
      <c r="Q5" s="73"/>
      <c r="R5" s="73"/>
      <c r="S5" s="75"/>
    </row>
    <row r="6" spans="2:19" ht="34.5" customHeight="1" thickBot="1" x14ac:dyDescent="0.4">
      <c r="B6" s="1557" t="s">
        <v>596</v>
      </c>
      <c r="C6" s="1558"/>
      <c r="D6" s="1558"/>
      <c r="E6" s="1558"/>
      <c r="F6" s="1558"/>
      <c r="G6" s="1558"/>
      <c r="H6" s="215"/>
      <c r="I6" s="215"/>
      <c r="J6" s="215"/>
      <c r="K6" s="215"/>
      <c r="L6" s="215"/>
      <c r="M6" s="215"/>
      <c r="N6" s="215"/>
      <c r="O6" s="215"/>
      <c r="P6" s="215"/>
      <c r="Q6" s="215"/>
      <c r="R6" s="215"/>
      <c r="S6" s="216"/>
    </row>
    <row r="7" spans="2:19" ht="15.75" customHeight="1" x14ac:dyDescent="0.35">
      <c r="B7" s="1557" t="s">
        <v>658</v>
      </c>
      <c r="C7" s="1559"/>
      <c r="D7" s="1559"/>
      <c r="E7" s="1559"/>
      <c r="F7" s="1559"/>
      <c r="G7" s="1559"/>
      <c r="H7" s="215"/>
      <c r="I7" s="215"/>
      <c r="J7" s="215"/>
      <c r="K7" s="215"/>
      <c r="L7" s="215"/>
      <c r="M7" s="215"/>
      <c r="N7" s="215"/>
      <c r="O7" s="215"/>
      <c r="P7" s="215"/>
      <c r="Q7" s="215"/>
      <c r="R7" s="215"/>
      <c r="S7" s="216"/>
    </row>
    <row r="8" spans="2:19" ht="15.75" customHeight="1" thickBot="1" x14ac:dyDescent="0.4">
      <c r="B8" s="1560" t="s">
        <v>241</v>
      </c>
      <c r="C8" s="1561"/>
      <c r="D8" s="1561"/>
      <c r="E8" s="1561"/>
      <c r="F8" s="1561"/>
      <c r="G8" s="1561"/>
      <c r="H8" s="217"/>
      <c r="I8" s="217"/>
      <c r="J8" s="217"/>
      <c r="K8" s="217"/>
      <c r="L8" s="217"/>
      <c r="M8" s="217"/>
      <c r="N8" s="217"/>
      <c r="O8" s="217"/>
      <c r="P8" s="217"/>
      <c r="Q8" s="217"/>
      <c r="R8" s="217"/>
      <c r="S8" s="218"/>
    </row>
    <row r="10" spans="2:19" ht="21" x14ac:dyDescent="0.5">
      <c r="B10" s="1645" t="s">
        <v>303</v>
      </c>
      <c r="C10" s="1645"/>
    </row>
    <row r="11" spans="2:19" ht="15" thickBot="1" x14ac:dyDescent="0.4"/>
    <row r="12" spans="2:19" ht="15" customHeight="1" thickBot="1" x14ac:dyDescent="0.4">
      <c r="B12" s="219" t="s">
        <v>304</v>
      </c>
      <c r="C12" s="130" t="s">
        <v>1079</v>
      </c>
    </row>
    <row r="13" spans="2:19" ht="15.75" customHeight="1" thickBot="1" x14ac:dyDescent="0.4">
      <c r="B13" s="219" t="s">
        <v>271</v>
      </c>
      <c r="C13" s="130" t="s">
        <v>1080</v>
      </c>
    </row>
    <row r="14" spans="2:19" ht="15.75" customHeight="1" thickBot="1" x14ac:dyDescent="0.4">
      <c r="B14" s="219" t="s">
        <v>659</v>
      </c>
      <c r="C14" s="130" t="s">
        <v>599</v>
      </c>
    </row>
    <row r="15" spans="2:19" ht="15.75" customHeight="1" thickBot="1" x14ac:dyDescent="0.4">
      <c r="B15" s="219" t="s">
        <v>305</v>
      </c>
      <c r="C15" s="130" t="s">
        <v>97</v>
      </c>
    </row>
    <row r="16" spans="2:19" ht="15" thickBot="1" x14ac:dyDescent="0.4">
      <c r="B16" s="219" t="s">
        <v>306</v>
      </c>
      <c r="C16" s="130" t="s">
        <v>600</v>
      </c>
    </row>
    <row r="17" spans="2:19" ht="15" thickBot="1" x14ac:dyDescent="0.4">
      <c r="B17" s="219" t="s">
        <v>307</v>
      </c>
      <c r="C17" s="130" t="s">
        <v>489</v>
      </c>
    </row>
    <row r="18" spans="2:19" ht="15" thickBot="1" x14ac:dyDescent="0.4"/>
    <row r="19" spans="2:19" ht="15" thickBot="1" x14ac:dyDescent="0.4">
      <c r="D19" s="1584" t="s">
        <v>308</v>
      </c>
      <c r="E19" s="1585"/>
      <c r="F19" s="1585"/>
      <c r="G19" s="1586"/>
      <c r="H19" s="1584" t="s">
        <v>309</v>
      </c>
      <c r="I19" s="1585"/>
      <c r="J19" s="1585"/>
      <c r="K19" s="1586"/>
      <c r="L19" s="1584" t="s">
        <v>310</v>
      </c>
      <c r="M19" s="1585"/>
      <c r="N19" s="1585"/>
      <c r="O19" s="1586"/>
      <c r="P19" s="1584" t="s">
        <v>311</v>
      </c>
      <c r="Q19" s="1585"/>
      <c r="R19" s="1585"/>
      <c r="S19" s="1586"/>
    </row>
    <row r="20" spans="2:19" ht="45" customHeight="1" thickBot="1" x14ac:dyDescent="0.4">
      <c r="B20" s="1577" t="s">
        <v>312</v>
      </c>
      <c r="C20" s="1646" t="s">
        <v>313</v>
      </c>
      <c r="D20" s="131"/>
      <c r="E20" s="132" t="s">
        <v>314</v>
      </c>
      <c r="F20" s="133" t="s">
        <v>315</v>
      </c>
      <c r="G20" s="134" t="s">
        <v>316</v>
      </c>
      <c r="H20" s="131"/>
      <c r="I20" s="132" t="s">
        <v>314</v>
      </c>
      <c r="J20" s="133" t="s">
        <v>315</v>
      </c>
      <c r="K20" s="134" t="s">
        <v>316</v>
      </c>
      <c r="L20" s="131"/>
      <c r="M20" s="132" t="s">
        <v>314</v>
      </c>
      <c r="N20" s="133" t="s">
        <v>315</v>
      </c>
      <c r="O20" s="134" t="s">
        <v>316</v>
      </c>
      <c r="P20" s="131"/>
      <c r="Q20" s="132" t="s">
        <v>314</v>
      </c>
      <c r="R20" s="133" t="s">
        <v>315</v>
      </c>
      <c r="S20" s="134" t="s">
        <v>316</v>
      </c>
    </row>
    <row r="21" spans="2:19" ht="40.5" customHeight="1" x14ac:dyDescent="0.35">
      <c r="B21" s="1610"/>
      <c r="C21" s="1647"/>
      <c r="D21" s="135" t="s">
        <v>317</v>
      </c>
      <c r="E21" s="136">
        <v>0</v>
      </c>
      <c r="F21" s="137">
        <v>0</v>
      </c>
      <c r="G21" s="138">
        <v>0</v>
      </c>
      <c r="H21" s="139" t="s">
        <v>317</v>
      </c>
      <c r="I21" s="140">
        <v>4740</v>
      </c>
      <c r="J21" s="141">
        <v>4740</v>
      </c>
      <c r="K21" s="142"/>
      <c r="L21" s="135" t="s">
        <v>317</v>
      </c>
      <c r="M21" s="140"/>
      <c r="N21" s="141"/>
      <c r="O21" s="142"/>
      <c r="P21" s="135" t="s">
        <v>317</v>
      </c>
      <c r="Q21" s="140"/>
      <c r="R21" s="141"/>
      <c r="S21" s="142"/>
    </row>
    <row r="22" spans="2:19" ht="39.75" customHeight="1" x14ac:dyDescent="0.35">
      <c r="B22" s="1610"/>
      <c r="C22" s="1647"/>
      <c r="D22" s="143" t="s">
        <v>318</v>
      </c>
      <c r="E22" s="144">
        <v>0</v>
      </c>
      <c r="F22" s="144">
        <v>0</v>
      </c>
      <c r="G22" s="145">
        <v>0</v>
      </c>
      <c r="H22" s="146" t="s">
        <v>318</v>
      </c>
      <c r="I22" s="147">
        <v>0.5</v>
      </c>
      <c r="J22" s="147">
        <v>0.5</v>
      </c>
      <c r="K22" s="148"/>
      <c r="L22" s="143" t="s">
        <v>318</v>
      </c>
      <c r="M22" s="147"/>
      <c r="N22" s="147"/>
      <c r="O22" s="148"/>
      <c r="P22" s="143" t="s">
        <v>318</v>
      </c>
      <c r="Q22" s="147"/>
      <c r="R22" s="147"/>
      <c r="S22" s="148"/>
    </row>
    <row r="23" spans="2:19" ht="37.5" customHeight="1" x14ac:dyDescent="0.35">
      <c r="B23" s="1578"/>
      <c r="C23" s="1648"/>
      <c r="D23" s="143" t="s">
        <v>319</v>
      </c>
      <c r="E23" s="144"/>
      <c r="F23" s="144"/>
      <c r="G23" s="145"/>
      <c r="H23" s="146" t="s">
        <v>319</v>
      </c>
      <c r="I23" s="147">
        <v>0.87</v>
      </c>
      <c r="J23" s="147">
        <v>0.87</v>
      </c>
      <c r="K23" s="148"/>
      <c r="L23" s="143" t="s">
        <v>319</v>
      </c>
      <c r="M23" s="147"/>
      <c r="N23" s="147"/>
      <c r="O23" s="148"/>
      <c r="P23" s="143" t="s">
        <v>319</v>
      </c>
      <c r="Q23" s="147"/>
      <c r="R23" s="147"/>
      <c r="S23" s="148"/>
    </row>
    <row r="24" spans="2:19" ht="15" thickBot="1" x14ac:dyDescent="0.4">
      <c r="B24" s="149"/>
      <c r="C24" s="149"/>
      <c r="Q24" s="150"/>
      <c r="R24" s="150"/>
      <c r="S24" s="150"/>
    </row>
    <row r="25" spans="2:19" ht="30" customHeight="1" thickBot="1" x14ac:dyDescent="0.4">
      <c r="B25" s="149"/>
      <c r="C25" s="149"/>
      <c r="D25" s="1584" t="s">
        <v>308</v>
      </c>
      <c r="E25" s="1585"/>
      <c r="F25" s="1585"/>
      <c r="G25" s="1586"/>
      <c r="H25" s="1584" t="s">
        <v>309</v>
      </c>
      <c r="I25" s="1585"/>
      <c r="J25" s="1585"/>
      <c r="K25" s="1586"/>
      <c r="L25" s="1584" t="s">
        <v>310</v>
      </c>
      <c r="M25" s="1585"/>
      <c r="N25" s="1585"/>
      <c r="O25" s="1586"/>
      <c r="P25" s="1584" t="s">
        <v>311</v>
      </c>
      <c r="Q25" s="1585"/>
      <c r="R25" s="1585"/>
      <c r="S25" s="1586"/>
    </row>
    <row r="26" spans="2:19" ht="47.25" customHeight="1" x14ac:dyDescent="0.35">
      <c r="B26" s="1577" t="s">
        <v>320</v>
      </c>
      <c r="C26" s="1577" t="s">
        <v>321</v>
      </c>
      <c r="D26" s="1623" t="s">
        <v>322</v>
      </c>
      <c r="E26" s="1624"/>
      <c r="F26" s="151" t="s">
        <v>323</v>
      </c>
      <c r="G26" s="152" t="s">
        <v>324</v>
      </c>
      <c r="H26" s="1623" t="s">
        <v>322</v>
      </c>
      <c r="I26" s="1624"/>
      <c r="J26" s="151" t="s">
        <v>323</v>
      </c>
      <c r="K26" s="152" t="s">
        <v>324</v>
      </c>
      <c r="L26" s="1623" t="s">
        <v>322</v>
      </c>
      <c r="M26" s="1624"/>
      <c r="N26" s="151" t="s">
        <v>323</v>
      </c>
      <c r="O26" s="152" t="s">
        <v>324</v>
      </c>
      <c r="P26" s="1623" t="s">
        <v>322</v>
      </c>
      <c r="Q26" s="1624"/>
      <c r="R26" s="151" t="s">
        <v>323</v>
      </c>
      <c r="S26" s="152" t="s">
        <v>324</v>
      </c>
    </row>
    <row r="27" spans="2:19" ht="51" customHeight="1" x14ac:dyDescent="0.35">
      <c r="B27" s="1610"/>
      <c r="C27" s="1610"/>
      <c r="D27" s="153" t="s">
        <v>317</v>
      </c>
      <c r="E27" s="154"/>
      <c r="F27" s="1631"/>
      <c r="G27" s="1633"/>
      <c r="H27" s="153" t="s">
        <v>317</v>
      </c>
      <c r="I27" s="155"/>
      <c r="J27" s="1627"/>
      <c r="K27" s="1629"/>
      <c r="L27" s="153" t="s">
        <v>317</v>
      </c>
      <c r="M27" s="155"/>
      <c r="N27" s="1627"/>
      <c r="O27" s="1629"/>
      <c r="P27" s="153" t="s">
        <v>317</v>
      </c>
      <c r="Q27" s="155"/>
      <c r="R27" s="1627"/>
      <c r="S27" s="1629"/>
    </row>
    <row r="28" spans="2:19" ht="51" customHeight="1" x14ac:dyDescent="0.35">
      <c r="B28" s="1578"/>
      <c r="C28" s="1578"/>
      <c r="D28" s="156" t="s">
        <v>325</v>
      </c>
      <c r="E28" s="157"/>
      <c r="F28" s="1632"/>
      <c r="G28" s="1634"/>
      <c r="H28" s="156" t="s">
        <v>325</v>
      </c>
      <c r="I28" s="158"/>
      <c r="J28" s="1628"/>
      <c r="K28" s="1630"/>
      <c r="L28" s="156" t="s">
        <v>325</v>
      </c>
      <c r="M28" s="158"/>
      <c r="N28" s="1628"/>
      <c r="O28" s="1630"/>
      <c r="P28" s="156" t="s">
        <v>325</v>
      </c>
      <c r="Q28" s="158"/>
      <c r="R28" s="1628"/>
      <c r="S28" s="1630"/>
    </row>
    <row r="29" spans="2:19" ht="33.75" customHeight="1" x14ac:dyDescent="0.35">
      <c r="B29" s="1565" t="s">
        <v>326</v>
      </c>
      <c r="C29" s="1579" t="s">
        <v>327</v>
      </c>
      <c r="D29" s="390" t="s">
        <v>328</v>
      </c>
      <c r="E29" s="159" t="s">
        <v>307</v>
      </c>
      <c r="F29" s="159" t="s">
        <v>329</v>
      </c>
      <c r="G29" s="160" t="s">
        <v>330</v>
      </c>
      <c r="H29" s="390" t="s">
        <v>328</v>
      </c>
      <c r="I29" s="159" t="s">
        <v>307</v>
      </c>
      <c r="J29" s="159" t="s">
        <v>329</v>
      </c>
      <c r="K29" s="160" t="s">
        <v>330</v>
      </c>
      <c r="L29" s="390" t="s">
        <v>328</v>
      </c>
      <c r="M29" s="159" t="s">
        <v>307</v>
      </c>
      <c r="N29" s="159" t="s">
        <v>329</v>
      </c>
      <c r="O29" s="160" t="s">
        <v>330</v>
      </c>
      <c r="P29" s="390" t="s">
        <v>328</v>
      </c>
      <c r="Q29" s="159" t="s">
        <v>307</v>
      </c>
      <c r="R29" s="159" t="s">
        <v>329</v>
      </c>
      <c r="S29" s="160" t="s">
        <v>330</v>
      </c>
    </row>
    <row r="30" spans="2:19" ht="30" customHeight="1" x14ac:dyDescent="0.35">
      <c r="B30" s="1576"/>
      <c r="C30" s="1580"/>
      <c r="D30" s="161"/>
      <c r="E30" s="162"/>
      <c r="F30" s="162"/>
      <c r="G30" s="163"/>
      <c r="H30" s="164"/>
      <c r="I30" s="165"/>
      <c r="J30" s="164"/>
      <c r="K30" s="166"/>
      <c r="L30" s="164"/>
      <c r="M30" s="165"/>
      <c r="N30" s="164"/>
      <c r="O30" s="166"/>
      <c r="P30" s="164"/>
      <c r="Q30" s="165"/>
      <c r="R30" s="164"/>
      <c r="S30" s="166"/>
    </row>
    <row r="31" spans="2:19" ht="36.75" hidden="1" customHeight="1" outlineLevel="1" x14ac:dyDescent="0.35">
      <c r="B31" s="1576"/>
      <c r="C31" s="1580"/>
      <c r="D31" s="390" t="s">
        <v>328</v>
      </c>
      <c r="E31" s="159" t="s">
        <v>307</v>
      </c>
      <c r="F31" s="159" t="s">
        <v>329</v>
      </c>
      <c r="G31" s="160" t="s">
        <v>330</v>
      </c>
      <c r="H31" s="390" t="s">
        <v>328</v>
      </c>
      <c r="I31" s="159" t="s">
        <v>307</v>
      </c>
      <c r="J31" s="159" t="s">
        <v>329</v>
      </c>
      <c r="K31" s="160" t="s">
        <v>330</v>
      </c>
      <c r="L31" s="390" t="s">
        <v>328</v>
      </c>
      <c r="M31" s="159" t="s">
        <v>307</v>
      </c>
      <c r="N31" s="159" t="s">
        <v>329</v>
      </c>
      <c r="O31" s="160" t="s">
        <v>330</v>
      </c>
      <c r="P31" s="390" t="s">
        <v>328</v>
      </c>
      <c r="Q31" s="159" t="s">
        <v>307</v>
      </c>
      <c r="R31" s="159" t="s">
        <v>329</v>
      </c>
      <c r="S31" s="160" t="s">
        <v>330</v>
      </c>
    </row>
    <row r="32" spans="2:19" ht="30" hidden="1" customHeight="1" outlineLevel="1" x14ac:dyDescent="0.35">
      <c r="B32" s="1576"/>
      <c r="C32" s="1580"/>
      <c r="D32" s="161"/>
      <c r="E32" s="162"/>
      <c r="F32" s="162"/>
      <c r="G32" s="163"/>
      <c r="H32" s="164"/>
      <c r="I32" s="165"/>
      <c r="J32" s="164"/>
      <c r="K32" s="166"/>
      <c r="L32" s="164"/>
      <c r="M32" s="165"/>
      <c r="N32" s="164"/>
      <c r="O32" s="166"/>
      <c r="P32" s="164"/>
      <c r="Q32" s="165"/>
      <c r="R32" s="164"/>
      <c r="S32" s="166"/>
    </row>
    <row r="33" spans="2:19" ht="36" hidden="1" customHeight="1" outlineLevel="1" x14ac:dyDescent="0.35">
      <c r="B33" s="1576"/>
      <c r="C33" s="1580"/>
      <c r="D33" s="390" t="s">
        <v>328</v>
      </c>
      <c r="E33" s="159" t="s">
        <v>307</v>
      </c>
      <c r="F33" s="159" t="s">
        <v>329</v>
      </c>
      <c r="G33" s="160" t="s">
        <v>330</v>
      </c>
      <c r="H33" s="390" t="s">
        <v>328</v>
      </c>
      <c r="I33" s="159" t="s">
        <v>307</v>
      </c>
      <c r="J33" s="159" t="s">
        <v>329</v>
      </c>
      <c r="K33" s="160" t="s">
        <v>330</v>
      </c>
      <c r="L33" s="390" t="s">
        <v>328</v>
      </c>
      <c r="M33" s="159" t="s">
        <v>307</v>
      </c>
      <c r="N33" s="159" t="s">
        <v>329</v>
      </c>
      <c r="O33" s="160" t="s">
        <v>330</v>
      </c>
      <c r="P33" s="390" t="s">
        <v>328</v>
      </c>
      <c r="Q33" s="159" t="s">
        <v>307</v>
      </c>
      <c r="R33" s="159" t="s">
        <v>329</v>
      </c>
      <c r="S33" s="160" t="s">
        <v>330</v>
      </c>
    </row>
    <row r="34" spans="2:19" ht="30" hidden="1" customHeight="1" outlineLevel="1" x14ac:dyDescent="0.35">
      <c r="B34" s="1576"/>
      <c r="C34" s="1580"/>
      <c r="D34" s="161"/>
      <c r="E34" s="162"/>
      <c r="F34" s="162"/>
      <c r="G34" s="163"/>
      <c r="H34" s="164"/>
      <c r="I34" s="165"/>
      <c r="J34" s="164"/>
      <c r="K34" s="166"/>
      <c r="L34" s="164"/>
      <c r="M34" s="165"/>
      <c r="N34" s="164"/>
      <c r="O34" s="166"/>
      <c r="P34" s="164"/>
      <c r="Q34" s="165"/>
      <c r="R34" s="164"/>
      <c r="S34" s="166"/>
    </row>
    <row r="35" spans="2:19" ht="39" hidden="1" customHeight="1" outlineLevel="1" x14ac:dyDescent="0.35">
      <c r="B35" s="1576"/>
      <c r="C35" s="1580"/>
      <c r="D35" s="390" t="s">
        <v>328</v>
      </c>
      <c r="E35" s="159" t="s">
        <v>307</v>
      </c>
      <c r="F35" s="159" t="s">
        <v>329</v>
      </c>
      <c r="G35" s="160" t="s">
        <v>330</v>
      </c>
      <c r="H35" s="390" t="s">
        <v>328</v>
      </c>
      <c r="I35" s="159" t="s">
        <v>307</v>
      </c>
      <c r="J35" s="159" t="s">
        <v>329</v>
      </c>
      <c r="K35" s="160" t="s">
        <v>330</v>
      </c>
      <c r="L35" s="390" t="s">
        <v>328</v>
      </c>
      <c r="M35" s="159" t="s">
        <v>307</v>
      </c>
      <c r="N35" s="159" t="s">
        <v>329</v>
      </c>
      <c r="O35" s="160" t="s">
        <v>330</v>
      </c>
      <c r="P35" s="390" t="s">
        <v>328</v>
      </c>
      <c r="Q35" s="159" t="s">
        <v>307</v>
      </c>
      <c r="R35" s="159" t="s">
        <v>329</v>
      </c>
      <c r="S35" s="160" t="s">
        <v>330</v>
      </c>
    </row>
    <row r="36" spans="2:19" ht="30" hidden="1" customHeight="1" outlineLevel="1" x14ac:dyDescent="0.35">
      <c r="B36" s="1576"/>
      <c r="C36" s="1580"/>
      <c r="D36" s="161"/>
      <c r="E36" s="162"/>
      <c r="F36" s="162"/>
      <c r="G36" s="163"/>
      <c r="H36" s="164"/>
      <c r="I36" s="165"/>
      <c r="J36" s="164"/>
      <c r="K36" s="166"/>
      <c r="L36" s="164"/>
      <c r="M36" s="165"/>
      <c r="N36" s="164"/>
      <c r="O36" s="166"/>
      <c r="P36" s="164"/>
      <c r="Q36" s="165"/>
      <c r="R36" s="164"/>
      <c r="S36" s="166"/>
    </row>
    <row r="37" spans="2:19" ht="36.75" hidden="1" customHeight="1" outlineLevel="1" x14ac:dyDescent="0.35">
      <c r="B37" s="1576"/>
      <c r="C37" s="1580"/>
      <c r="D37" s="390" t="s">
        <v>328</v>
      </c>
      <c r="E37" s="159" t="s">
        <v>307</v>
      </c>
      <c r="F37" s="159" t="s">
        <v>329</v>
      </c>
      <c r="G37" s="160" t="s">
        <v>330</v>
      </c>
      <c r="H37" s="390" t="s">
        <v>328</v>
      </c>
      <c r="I37" s="159" t="s">
        <v>307</v>
      </c>
      <c r="J37" s="159" t="s">
        <v>329</v>
      </c>
      <c r="K37" s="160" t="s">
        <v>330</v>
      </c>
      <c r="L37" s="390" t="s">
        <v>328</v>
      </c>
      <c r="M37" s="159" t="s">
        <v>307</v>
      </c>
      <c r="N37" s="159" t="s">
        <v>329</v>
      </c>
      <c r="O37" s="160" t="s">
        <v>330</v>
      </c>
      <c r="P37" s="390" t="s">
        <v>328</v>
      </c>
      <c r="Q37" s="159" t="s">
        <v>307</v>
      </c>
      <c r="R37" s="159" t="s">
        <v>329</v>
      </c>
      <c r="S37" s="160" t="s">
        <v>330</v>
      </c>
    </row>
    <row r="38" spans="2:19" ht="30" hidden="1" customHeight="1" outlineLevel="1" x14ac:dyDescent="0.35">
      <c r="B38" s="1566"/>
      <c r="C38" s="1581"/>
      <c r="D38" s="161"/>
      <c r="E38" s="162"/>
      <c r="F38" s="162"/>
      <c r="G38" s="163"/>
      <c r="H38" s="164"/>
      <c r="I38" s="165"/>
      <c r="J38" s="164"/>
      <c r="K38" s="166"/>
      <c r="L38" s="164"/>
      <c r="M38" s="165"/>
      <c r="N38" s="164"/>
      <c r="O38" s="166"/>
      <c r="P38" s="164"/>
      <c r="Q38" s="165"/>
      <c r="R38" s="164"/>
      <c r="S38" s="166"/>
    </row>
    <row r="39" spans="2:19" ht="30" customHeight="1" collapsed="1" x14ac:dyDescent="0.35">
      <c r="B39" s="1565" t="s">
        <v>331</v>
      </c>
      <c r="C39" s="1565" t="s">
        <v>332</v>
      </c>
      <c r="D39" s="159" t="s">
        <v>333</v>
      </c>
      <c r="E39" s="159" t="s">
        <v>334</v>
      </c>
      <c r="F39" s="133" t="s">
        <v>335</v>
      </c>
      <c r="G39" s="167" t="s">
        <v>402</v>
      </c>
      <c r="H39" s="159" t="s">
        <v>333</v>
      </c>
      <c r="I39" s="159" t="s">
        <v>334</v>
      </c>
      <c r="J39" s="133" t="s">
        <v>335</v>
      </c>
      <c r="K39" s="168" t="s">
        <v>402</v>
      </c>
      <c r="L39" s="159" t="s">
        <v>333</v>
      </c>
      <c r="M39" s="159" t="s">
        <v>334</v>
      </c>
      <c r="N39" s="133" t="s">
        <v>335</v>
      </c>
      <c r="O39" s="168"/>
      <c r="P39" s="159" t="s">
        <v>333</v>
      </c>
      <c r="Q39" s="159" t="s">
        <v>334</v>
      </c>
      <c r="R39" s="133" t="s">
        <v>335</v>
      </c>
      <c r="S39" s="168"/>
    </row>
    <row r="40" spans="2:19" ht="30" customHeight="1" x14ac:dyDescent="0.35">
      <c r="B40" s="1576"/>
      <c r="C40" s="1576"/>
      <c r="D40" s="1643">
        <v>0</v>
      </c>
      <c r="E40" s="1641" t="s">
        <v>537</v>
      </c>
      <c r="F40" s="133" t="s">
        <v>336</v>
      </c>
      <c r="G40" s="169" t="s">
        <v>479</v>
      </c>
      <c r="H40" s="1639">
        <v>3</v>
      </c>
      <c r="I40" s="1639" t="s">
        <v>537</v>
      </c>
      <c r="J40" s="133" t="s">
        <v>336</v>
      </c>
      <c r="K40" s="170" t="s">
        <v>479</v>
      </c>
      <c r="L40" s="1639">
        <v>0</v>
      </c>
      <c r="M40" s="1639" t="s">
        <v>537</v>
      </c>
      <c r="N40" s="133" t="s">
        <v>336</v>
      </c>
      <c r="O40" s="170" t="s">
        <v>479</v>
      </c>
      <c r="P40" s="1639"/>
      <c r="Q40" s="1639"/>
      <c r="R40" s="133" t="s">
        <v>336</v>
      </c>
      <c r="S40" s="170"/>
    </row>
    <row r="41" spans="2:19" ht="30" customHeight="1" x14ac:dyDescent="0.35">
      <c r="B41" s="1576"/>
      <c r="C41" s="1576"/>
      <c r="D41" s="1644"/>
      <c r="E41" s="1642"/>
      <c r="F41" s="133" t="s">
        <v>337</v>
      </c>
      <c r="G41" s="163">
        <v>3</v>
      </c>
      <c r="H41" s="1640"/>
      <c r="I41" s="1640"/>
      <c r="J41" s="133" t="s">
        <v>337</v>
      </c>
      <c r="K41" s="166">
        <v>3</v>
      </c>
      <c r="L41" s="1640"/>
      <c r="M41" s="1640"/>
      <c r="N41" s="133" t="s">
        <v>337</v>
      </c>
      <c r="O41" s="166">
        <v>3</v>
      </c>
      <c r="P41" s="1640"/>
      <c r="Q41" s="1640"/>
      <c r="R41" s="133" t="s">
        <v>337</v>
      </c>
      <c r="S41" s="166"/>
    </row>
    <row r="42" spans="2:19" ht="30" hidden="1" customHeight="1" outlineLevel="1" x14ac:dyDescent="0.35">
      <c r="B42" s="1576"/>
      <c r="C42" s="1576"/>
      <c r="D42" s="159" t="s">
        <v>333</v>
      </c>
      <c r="E42" s="159" t="s">
        <v>334</v>
      </c>
      <c r="F42" s="133" t="s">
        <v>335</v>
      </c>
      <c r="G42" s="167"/>
      <c r="H42" s="159" t="s">
        <v>333</v>
      </c>
      <c r="I42" s="159" t="s">
        <v>334</v>
      </c>
      <c r="J42" s="133" t="s">
        <v>335</v>
      </c>
      <c r="K42" s="168"/>
      <c r="L42" s="159" t="s">
        <v>333</v>
      </c>
      <c r="M42" s="159" t="s">
        <v>334</v>
      </c>
      <c r="N42" s="133" t="s">
        <v>335</v>
      </c>
      <c r="O42" s="168"/>
      <c r="P42" s="159" t="s">
        <v>333</v>
      </c>
      <c r="Q42" s="159" t="s">
        <v>334</v>
      </c>
      <c r="R42" s="133" t="s">
        <v>335</v>
      </c>
      <c r="S42" s="168"/>
    </row>
    <row r="43" spans="2:19" ht="30" hidden="1" customHeight="1" outlineLevel="1" x14ac:dyDescent="0.35">
      <c r="B43" s="1576"/>
      <c r="C43" s="1576"/>
      <c r="D43" s="1641"/>
      <c r="E43" s="1641"/>
      <c r="F43" s="133" t="s">
        <v>336</v>
      </c>
      <c r="G43" s="169"/>
      <c r="H43" s="1639"/>
      <c r="I43" s="1639"/>
      <c r="J43" s="133" t="s">
        <v>336</v>
      </c>
      <c r="K43" s="170"/>
      <c r="L43" s="1639"/>
      <c r="M43" s="1639"/>
      <c r="N43" s="133" t="s">
        <v>336</v>
      </c>
      <c r="O43" s="170"/>
      <c r="P43" s="1639"/>
      <c r="Q43" s="1639"/>
      <c r="R43" s="133" t="s">
        <v>336</v>
      </c>
      <c r="S43" s="170"/>
    </row>
    <row r="44" spans="2:19" ht="30" hidden="1" customHeight="1" outlineLevel="1" x14ac:dyDescent="0.35">
      <c r="B44" s="1576"/>
      <c r="C44" s="1576"/>
      <c r="D44" s="1642"/>
      <c r="E44" s="1642"/>
      <c r="F44" s="133" t="s">
        <v>337</v>
      </c>
      <c r="G44" s="163"/>
      <c r="H44" s="1640"/>
      <c r="I44" s="1640"/>
      <c r="J44" s="133" t="s">
        <v>337</v>
      </c>
      <c r="K44" s="166"/>
      <c r="L44" s="1640"/>
      <c r="M44" s="1640"/>
      <c r="N44" s="133" t="s">
        <v>337</v>
      </c>
      <c r="O44" s="166"/>
      <c r="P44" s="1640"/>
      <c r="Q44" s="1640"/>
      <c r="R44" s="133" t="s">
        <v>337</v>
      </c>
      <c r="S44" s="166"/>
    </row>
    <row r="45" spans="2:19" ht="30" hidden="1" customHeight="1" outlineLevel="1" x14ac:dyDescent="0.35">
      <c r="B45" s="1576"/>
      <c r="C45" s="1576"/>
      <c r="D45" s="159" t="s">
        <v>333</v>
      </c>
      <c r="E45" s="159" t="s">
        <v>334</v>
      </c>
      <c r="F45" s="133" t="s">
        <v>335</v>
      </c>
      <c r="G45" s="167"/>
      <c r="H45" s="159" t="s">
        <v>333</v>
      </c>
      <c r="I45" s="159" t="s">
        <v>334</v>
      </c>
      <c r="J45" s="133" t="s">
        <v>335</v>
      </c>
      <c r="K45" s="168"/>
      <c r="L45" s="159" t="s">
        <v>333</v>
      </c>
      <c r="M45" s="159" t="s">
        <v>334</v>
      </c>
      <c r="N45" s="133" t="s">
        <v>335</v>
      </c>
      <c r="O45" s="168"/>
      <c r="P45" s="159" t="s">
        <v>333</v>
      </c>
      <c r="Q45" s="159" t="s">
        <v>334</v>
      </c>
      <c r="R45" s="133" t="s">
        <v>335</v>
      </c>
      <c r="S45" s="168"/>
    </row>
    <row r="46" spans="2:19" ht="30" hidden="1" customHeight="1" outlineLevel="1" x14ac:dyDescent="0.35">
      <c r="B46" s="1576"/>
      <c r="C46" s="1576"/>
      <c r="D46" s="1641"/>
      <c r="E46" s="1641"/>
      <c r="F46" s="133" t="s">
        <v>336</v>
      </c>
      <c r="G46" s="169"/>
      <c r="H46" s="1639"/>
      <c r="I46" s="1639"/>
      <c r="J46" s="133" t="s">
        <v>336</v>
      </c>
      <c r="K46" s="170"/>
      <c r="L46" s="1639"/>
      <c r="M46" s="1639"/>
      <c r="N46" s="133" t="s">
        <v>336</v>
      </c>
      <c r="O46" s="170"/>
      <c r="P46" s="1639"/>
      <c r="Q46" s="1639"/>
      <c r="R46" s="133" t="s">
        <v>336</v>
      </c>
      <c r="S46" s="170"/>
    </row>
    <row r="47" spans="2:19" ht="30" hidden="1" customHeight="1" outlineLevel="1" x14ac:dyDescent="0.35">
      <c r="B47" s="1576"/>
      <c r="C47" s="1576"/>
      <c r="D47" s="1642"/>
      <c r="E47" s="1642"/>
      <c r="F47" s="133" t="s">
        <v>337</v>
      </c>
      <c r="G47" s="163"/>
      <c r="H47" s="1640"/>
      <c r="I47" s="1640"/>
      <c r="J47" s="133" t="s">
        <v>337</v>
      </c>
      <c r="K47" s="166"/>
      <c r="L47" s="1640"/>
      <c r="M47" s="1640"/>
      <c r="N47" s="133" t="s">
        <v>337</v>
      </c>
      <c r="O47" s="166"/>
      <c r="P47" s="1640"/>
      <c r="Q47" s="1640"/>
      <c r="R47" s="133" t="s">
        <v>337</v>
      </c>
      <c r="S47" s="166"/>
    </row>
    <row r="48" spans="2:19" ht="30" hidden="1" customHeight="1" outlineLevel="1" x14ac:dyDescent="0.35">
      <c r="B48" s="1576"/>
      <c r="C48" s="1576"/>
      <c r="D48" s="159" t="s">
        <v>333</v>
      </c>
      <c r="E48" s="159" t="s">
        <v>334</v>
      </c>
      <c r="F48" s="133" t="s">
        <v>335</v>
      </c>
      <c r="G48" s="167"/>
      <c r="H48" s="159" t="s">
        <v>333</v>
      </c>
      <c r="I48" s="159" t="s">
        <v>334</v>
      </c>
      <c r="J48" s="133" t="s">
        <v>335</v>
      </c>
      <c r="K48" s="168"/>
      <c r="L48" s="159" t="s">
        <v>333</v>
      </c>
      <c r="M48" s="159" t="s">
        <v>334</v>
      </c>
      <c r="N48" s="133" t="s">
        <v>335</v>
      </c>
      <c r="O48" s="168"/>
      <c r="P48" s="159" t="s">
        <v>333</v>
      </c>
      <c r="Q48" s="159" t="s">
        <v>334</v>
      </c>
      <c r="R48" s="133" t="s">
        <v>335</v>
      </c>
      <c r="S48" s="168"/>
    </row>
    <row r="49" spans="2:19" ht="30" hidden="1" customHeight="1" outlineLevel="1" x14ac:dyDescent="0.35">
      <c r="B49" s="1576"/>
      <c r="C49" s="1576"/>
      <c r="D49" s="1641"/>
      <c r="E49" s="1641"/>
      <c r="F49" s="133" t="s">
        <v>336</v>
      </c>
      <c r="G49" s="169"/>
      <c r="H49" s="1639"/>
      <c r="I49" s="1639"/>
      <c r="J49" s="133" t="s">
        <v>336</v>
      </c>
      <c r="K49" s="170"/>
      <c r="L49" s="1639"/>
      <c r="M49" s="1639"/>
      <c r="N49" s="133" t="s">
        <v>336</v>
      </c>
      <c r="O49" s="170"/>
      <c r="P49" s="1639"/>
      <c r="Q49" s="1639"/>
      <c r="R49" s="133" t="s">
        <v>336</v>
      </c>
      <c r="S49" s="170"/>
    </row>
    <row r="50" spans="2:19" ht="30" hidden="1" customHeight="1" outlineLevel="1" x14ac:dyDescent="0.35">
      <c r="B50" s="1566"/>
      <c r="C50" s="1566"/>
      <c r="D50" s="1642"/>
      <c r="E50" s="1642"/>
      <c r="F50" s="133" t="s">
        <v>337</v>
      </c>
      <c r="G50" s="163"/>
      <c r="H50" s="1640"/>
      <c r="I50" s="1640"/>
      <c r="J50" s="133" t="s">
        <v>337</v>
      </c>
      <c r="K50" s="166"/>
      <c r="L50" s="1640"/>
      <c r="M50" s="1640"/>
      <c r="N50" s="133" t="s">
        <v>337</v>
      </c>
      <c r="O50" s="166"/>
      <c r="P50" s="1640"/>
      <c r="Q50" s="1640"/>
      <c r="R50" s="133" t="s">
        <v>337</v>
      </c>
      <c r="S50" s="166"/>
    </row>
    <row r="51" spans="2:19" ht="30" customHeight="1" collapsed="1" thickBot="1" x14ac:dyDescent="0.4">
      <c r="C51" s="171"/>
      <c r="D51" s="172"/>
    </row>
    <row r="52" spans="2:19" ht="30" customHeight="1" thickBot="1" x14ac:dyDescent="0.4">
      <c r="D52" s="1584" t="s">
        <v>308</v>
      </c>
      <c r="E52" s="1585"/>
      <c r="F52" s="1585"/>
      <c r="G52" s="1586"/>
      <c r="H52" s="1584" t="s">
        <v>309</v>
      </c>
      <c r="I52" s="1585"/>
      <c r="J52" s="1585"/>
      <c r="K52" s="1586"/>
      <c r="L52" s="1584" t="s">
        <v>310</v>
      </c>
      <c r="M52" s="1585"/>
      <c r="N52" s="1585"/>
      <c r="O52" s="1586"/>
      <c r="P52" s="1584" t="s">
        <v>311</v>
      </c>
      <c r="Q52" s="1585"/>
      <c r="R52" s="1585"/>
      <c r="S52" s="1586"/>
    </row>
    <row r="53" spans="2:19" ht="30" customHeight="1" x14ac:dyDescent="0.35">
      <c r="B53" s="1577" t="s">
        <v>338</v>
      </c>
      <c r="C53" s="1577" t="s">
        <v>339</v>
      </c>
      <c r="D53" s="1539" t="s">
        <v>340</v>
      </c>
      <c r="E53" s="1599"/>
      <c r="F53" s="173" t="s">
        <v>307</v>
      </c>
      <c r="G53" s="174" t="s">
        <v>341</v>
      </c>
      <c r="H53" s="1539" t="s">
        <v>340</v>
      </c>
      <c r="I53" s="1599"/>
      <c r="J53" s="173" t="s">
        <v>307</v>
      </c>
      <c r="K53" s="174" t="s">
        <v>341</v>
      </c>
      <c r="L53" s="1539" t="s">
        <v>340</v>
      </c>
      <c r="M53" s="1599"/>
      <c r="N53" s="173" t="s">
        <v>307</v>
      </c>
      <c r="O53" s="174" t="s">
        <v>341</v>
      </c>
      <c r="P53" s="1539" t="s">
        <v>340</v>
      </c>
      <c r="Q53" s="1599"/>
      <c r="R53" s="173" t="s">
        <v>307</v>
      </c>
      <c r="S53" s="174" t="s">
        <v>341</v>
      </c>
    </row>
    <row r="54" spans="2:19" ht="45" customHeight="1" x14ac:dyDescent="0.35">
      <c r="B54" s="1610"/>
      <c r="C54" s="1610"/>
      <c r="D54" s="153" t="s">
        <v>317</v>
      </c>
      <c r="E54" s="154">
        <v>3</v>
      </c>
      <c r="F54" s="1631" t="s">
        <v>434</v>
      </c>
      <c r="G54" s="1633" t="s">
        <v>500</v>
      </c>
      <c r="H54" s="153" t="s">
        <v>317</v>
      </c>
      <c r="I54" s="155">
        <v>100</v>
      </c>
      <c r="J54" s="1627" t="s">
        <v>434</v>
      </c>
      <c r="K54" s="1629" t="s">
        <v>492</v>
      </c>
      <c r="L54" s="153" t="s">
        <v>317</v>
      </c>
      <c r="M54" s="155">
        <v>50</v>
      </c>
      <c r="N54" s="1627" t="s">
        <v>434</v>
      </c>
      <c r="O54" s="1629"/>
      <c r="P54" s="153" t="s">
        <v>317</v>
      </c>
      <c r="Q54" s="155"/>
      <c r="R54" s="1627"/>
      <c r="S54" s="1629"/>
    </row>
    <row r="55" spans="2:19" ht="45" customHeight="1" x14ac:dyDescent="0.35">
      <c r="B55" s="1578"/>
      <c r="C55" s="1578"/>
      <c r="D55" s="156" t="s">
        <v>325</v>
      </c>
      <c r="E55" s="157">
        <v>0.33</v>
      </c>
      <c r="F55" s="1632"/>
      <c r="G55" s="1634"/>
      <c r="H55" s="156" t="s">
        <v>325</v>
      </c>
      <c r="I55" s="158"/>
      <c r="J55" s="1628"/>
      <c r="K55" s="1630"/>
      <c r="L55" s="156" t="s">
        <v>325</v>
      </c>
      <c r="M55" s="158">
        <v>0.33</v>
      </c>
      <c r="N55" s="1628"/>
      <c r="O55" s="1630"/>
      <c r="P55" s="156" t="s">
        <v>325</v>
      </c>
      <c r="Q55" s="158"/>
      <c r="R55" s="1628"/>
      <c r="S55" s="1630"/>
    </row>
    <row r="56" spans="2:19" ht="30" customHeight="1" x14ac:dyDescent="0.35">
      <c r="B56" s="1565" t="s">
        <v>342</v>
      </c>
      <c r="C56" s="1565" t="s">
        <v>343</v>
      </c>
      <c r="D56" s="159" t="s">
        <v>344</v>
      </c>
      <c r="E56" s="393" t="s">
        <v>345</v>
      </c>
      <c r="F56" s="1543" t="s">
        <v>346</v>
      </c>
      <c r="G56" s="1609"/>
      <c r="H56" s="159" t="s">
        <v>344</v>
      </c>
      <c r="I56" s="393" t="s">
        <v>345</v>
      </c>
      <c r="J56" s="1543" t="s">
        <v>346</v>
      </c>
      <c r="K56" s="1609"/>
      <c r="L56" s="159" t="s">
        <v>344</v>
      </c>
      <c r="M56" s="393" t="s">
        <v>345</v>
      </c>
      <c r="N56" s="1543" t="s">
        <v>346</v>
      </c>
      <c r="O56" s="1609"/>
      <c r="P56" s="159" t="s">
        <v>344</v>
      </c>
      <c r="Q56" s="393" t="s">
        <v>345</v>
      </c>
      <c r="R56" s="1543" t="s">
        <v>346</v>
      </c>
      <c r="S56" s="1609"/>
    </row>
    <row r="57" spans="2:19" ht="30" customHeight="1" x14ac:dyDescent="0.35">
      <c r="B57" s="1576"/>
      <c r="C57" s="1566"/>
      <c r="D57" s="175">
        <v>3</v>
      </c>
      <c r="E57" s="176">
        <v>0.33</v>
      </c>
      <c r="F57" s="1635" t="s">
        <v>462</v>
      </c>
      <c r="G57" s="1636"/>
      <c r="H57" s="177"/>
      <c r="I57" s="178">
        <v>33</v>
      </c>
      <c r="J57" s="1637" t="s">
        <v>462</v>
      </c>
      <c r="K57" s="1638"/>
      <c r="L57" s="177">
        <v>5</v>
      </c>
      <c r="M57" s="178">
        <v>0.33</v>
      </c>
      <c r="N57" s="1637" t="s">
        <v>462</v>
      </c>
      <c r="O57" s="1638"/>
      <c r="P57" s="177"/>
      <c r="Q57" s="178"/>
      <c r="R57" s="1637"/>
      <c r="S57" s="1638"/>
    </row>
    <row r="58" spans="2:19" ht="30" customHeight="1" x14ac:dyDescent="0.35">
      <c r="B58" s="1576"/>
      <c r="C58" s="1565" t="s">
        <v>347</v>
      </c>
      <c r="D58" s="179" t="s">
        <v>346</v>
      </c>
      <c r="E58" s="384" t="s">
        <v>329</v>
      </c>
      <c r="F58" s="159" t="s">
        <v>307</v>
      </c>
      <c r="G58" s="385" t="s">
        <v>341</v>
      </c>
      <c r="H58" s="179" t="s">
        <v>346</v>
      </c>
      <c r="I58" s="384" t="s">
        <v>329</v>
      </c>
      <c r="J58" s="159" t="s">
        <v>307</v>
      </c>
      <c r="K58" s="385" t="s">
        <v>341</v>
      </c>
      <c r="L58" s="179" t="s">
        <v>346</v>
      </c>
      <c r="M58" s="384" t="s">
        <v>329</v>
      </c>
      <c r="N58" s="159" t="s">
        <v>307</v>
      </c>
      <c r="O58" s="385" t="s">
        <v>341</v>
      </c>
      <c r="P58" s="179" t="s">
        <v>346</v>
      </c>
      <c r="Q58" s="384" t="s">
        <v>329</v>
      </c>
      <c r="R58" s="159" t="s">
        <v>307</v>
      </c>
      <c r="S58" s="385" t="s">
        <v>341</v>
      </c>
    </row>
    <row r="59" spans="2:19" ht="30" customHeight="1" x14ac:dyDescent="0.35">
      <c r="B59" s="1566"/>
      <c r="C59" s="1626"/>
      <c r="D59" s="180" t="s">
        <v>462</v>
      </c>
      <c r="E59" s="181" t="s">
        <v>479</v>
      </c>
      <c r="F59" s="162" t="s">
        <v>489</v>
      </c>
      <c r="G59" s="182" t="s">
        <v>508</v>
      </c>
      <c r="H59" s="183" t="s">
        <v>462</v>
      </c>
      <c r="I59" s="184" t="s">
        <v>479</v>
      </c>
      <c r="J59" s="164" t="s">
        <v>489</v>
      </c>
      <c r="K59" s="185" t="s">
        <v>492</v>
      </c>
      <c r="L59" s="183" t="s">
        <v>462</v>
      </c>
      <c r="M59" s="184" t="s">
        <v>479</v>
      </c>
      <c r="N59" s="164" t="s">
        <v>489</v>
      </c>
      <c r="O59" s="185" t="s">
        <v>500</v>
      </c>
      <c r="P59" s="183"/>
      <c r="Q59" s="184"/>
      <c r="R59" s="164"/>
      <c r="S59" s="185"/>
    </row>
    <row r="60" spans="2:19" ht="30" customHeight="1" thickBot="1" x14ac:dyDescent="0.4">
      <c r="B60" s="149"/>
      <c r="C60" s="186"/>
      <c r="D60" s="172"/>
    </row>
    <row r="61" spans="2:19" ht="30" customHeight="1" thickBot="1" x14ac:dyDescent="0.4">
      <c r="B61" s="149"/>
      <c r="C61" s="149"/>
      <c r="D61" s="1584" t="s">
        <v>308</v>
      </c>
      <c r="E61" s="1585"/>
      <c r="F61" s="1585"/>
      <c r="G61" s="1585"/>
      <c r="H61" s="1584" t="s">
        <v>309</v>
      </c>
      <c r="I61" s="1585"/>
      <c r="J61" s="1585"/>
      <c r="K61" s="1586"/>
      <c r="L61" s="1585" t="s">
        <v>310</v>
      </c>
      <c r="M61" s="1585"/>
      <c r="N61" s="1585"/>
      <c r="O61" s="1585"/>
      <c r="P61" s="1584" t="s">
        <v>311</v>
      </c>
      <c r="Q61" s="1585"/>
      <c r="R61" s="1585"/>
      <c r="S61" s="1586"/>
    </row>
    <row r="62" spans="2:19" ht="30" customHeight="1" x14ac:dyDescent="0.35">
      <c r="B62" s="1577" t="s">
        <v>348</v>
      </c>
      <c r="C62" s="1577" t="s">
        <v>349</v>
      </c>
      <c r="D62" s="1623" t="s">
        <v>350</v>
      </c>
      <c r="E62" s="1624"/>
      <c r="F62" s="1539" t="s">
        <v>307</v>
      </c>
      <c r="G62" s="1569"/>
      <c r="H62" s="1625" t="s">
        <v>350</v>
      </c>
      <c r="I62" s="1624"/>
      <c r="J62" s="1539" t="s">
        <v>307</v>
      </c>
      <c r="K62" s="1540"/>
      <c r="L62" s="1625" t="s">
        <v>350</v>
      </c>
      <c r="M62" s="1624"/>
      <c r="N62" s="1539" t="s">
        <v>307</v>
      </c>
      <c r="O62" s="1540"/>
      <c r="P62" s="1625" t="s">
        <v>350</v>
      </c>
      <c r="Q62" s="1624"/>
      <c r="R62" s="1539" t="s">
        <v>307</v>
      </c>
      <c r="S62" s="1540"/>
    </row>
    <row r="63" spans="2:19" ht="36.75" customHeight="1" x14ac:dyDescent="0.35">
      <c r="B63" s="1578"/>
      <c r="C63" s="1578"/>
      <c r="D63" s="1619">
        <v>0</v>
      </c>
      <c r="E63" s="1620"/>
      <c r="F63" s="1590" t="s">
        <v>434</v>
      </c>
      <c r="G63" s="1621"/>
      <c r="H63" s="1622">
        <v>0.1</v>
      </c>
      <c r="I63" s="1616"/>
      <c r="J63" s="1607" t="s">
        <v>434</v>
      </c>
      <c r="K63" s="1608"/>
      <c r="L63" s="1622">
        <v>0.05</v>
      </c>
      <c r="M63" s="1616"/>
      <c r="N63" s="1607" t="s">
        <v>434</v>
      </c>
      <c r="O63" s="1608"/>
      <c r="P63" s="1615"/>
      <c r="Q63" s="1616"/>
      <c r="R63" s="1607"/>
      <c r="S63" s="1608"/>
    </row>
    <row r="64" spans="2:19" ht="45" customHeight="1" x14ac:dyDescent="0.35">
      <c r="B64" s="1565" t="s">
        <v>351</v>
      </c>
      <c r="C64" s="1565" t="s">
        <v>662</v>
      </c>
      <c r="D64" s="159" t="s">
        <v>352</v>
      </c>
      <c r="E64" s="159" t="s">
        <v>353</v>
      </c>
      <c r="F64" s="1543" t="s">
        <v>354</v>
      </c>
      <c r="G64" s="1609"/>
      <c r="H64" s="187" t="s">
        <v>352</v>
      </c>
      <c r="I64" s="159" t="s">
        <v>353</v>
      </c>
      <c r="J64" s="1617" t="s">
        <v>354</v>
      </c>
      <c r="K64" s="1609"/>
      <c r="L64" s="187" t="s">
        <v>352</v>
      </c>
      <c r="M64" s="159" t="s">
        <v>353</v>
      </c>
      <c r="N64" s="1617" t="s">
        <v>354</v>
      </c>
      <c r="O64" s="1609"/>
      <c r="P64" s="187" t="s">
        <v>352</v>
      </c>
      <c r="Q64" s="159" t="s">
        <v>353</v>
      </c>
      <c r="R64" s="1617" t="s">
        <v>354</v>
      </c>
      <c r="S64" s="1609"/>
    </row>
    <row r="65" spans="2:19" ht="27" customHeight="1" x14ac:dyDescent="0.35">
      <c r="B65" s="1566"/>
      <c r="C65" s="1566"/>
      <c r="D65" s="175">
        <v>0</v>
      </c>
      <c r="E65" s="176">
        <v>0</v>
      </c>
      <c r="F65" s="1618" t="s">
        <v>509</v>
      </c>
      <c r="G65" s="1618"/>
      <c r="H65" s="177">
        <v>3840</v>
      </c>
      <c r="I65" s="178">
        <v>0.33</v>
      </c>
      <c r="J65" s="1613" t="s">
        <v>501</v>
      </c>
      <c r="K65" s="1614"/>
      <c r="L65" s="177">
        <v>1920</v>
      </c>
      <c r="M65" s="178">
        <v>0.33</v>
      </c>
      <c r="N65" s="1613" t="s">
        <v>501</v>
      </c>
      <c r="O65" s="1614"/>
      <c r="P65" s="177"/>
      <c r="Q65" s="178"/>
      <c r="R65" s="1613"/>
      <c r="S65" s="1614"/>
    </row>
    <row r="66" spans="2:19" ht="33.75" customHeight="1" thickBot="1" x14ac:dyDescent="0.4">
      <c r="B66" s="149"/>
      <c r="C66" s="149"/>
    </row>
    <row r="67" spans="2:19" ht="37.5" customHeight="1" thickBot="1" x14ac:dyDescent="0.4">
      <c r="B67" s="149"/>
      <c r="C67" s="149"/>
      <c r="D67" s="1584" t="s">
        <v>308</v>
      </c>
      <c r="E67" s="1585"/>
      <c r="F67" s="1585"/>
      <c r="G67" s="1586"/>
      <c r="H67" s="1585" t="s">
        <v>309</v>
      </c>
      <c r="I67" s="1585"/>
      <c r="J67" s="1585"/>
      <c r="K67" s="1586"/>
      <c r="L67" s="1585" t="s">
        <v>310</v>
      </c>
      <c r="M67" s="1585"/>
      <c r="N67" s="1585"/>
      <c r="O67" s="1585"/>
      <c r="P67" s="1585" t="s">
        <v>309</v>
      </c>
      <c r="Q67" s="1585"/>
      <c r="R67" s="1585"/>
      <c r="S67" s="1586"/>
    </row>
    <row r="68" spans="2:19" ht="37.5" customHeight="1" x14ac:dyDescent="0.35">
      <c r="B68" s="1577" t="s">
        <v>355</v>
      </c>
      <c r="C68" s="1577" t="s">
        <v>356</v>
      </c>
      <c r="D68" s="188" t="s">
        <v>357</v>
      </c>
      <c r="E68" s="173" t="s">
        <v>358</v>
      </c>
      <c r="F68" s="1539" t="s">
        <v>359</v>
      </c>
      <c r="G68" s="1540"/>
      <c r="H68" s="188" t="s">
        <v>357</v>
      </c>
      <c r="I68" s="173" t="s">
        <v>358</v>
      </c>
      <c r="J68" s="1539" t="s">
        <v>359</v>
      </c>
      <c r="K68" s="1540"/>
      <c r="L68" s="188" t="s">
        <v>357</v>
      </c>
      <c r="M68" s="173" t="s">
        <v>358</v>
      </c>
      <c r="N68" s="1539" t="s">
        <v>359</v>
      </c>
      <c r="O68" s="1540"/>
      <c r="P68" s="188" t="s">
        <v>357</v>
      </c>
      <c r="Q68" s="173" t="s">
        <v>358</v>
      </c>
      <c r="R68" s="1539" t="s">
        <v>359</v>
      </c>
      <c r="S68" s="1540"/>
    </row>
    <row r="69" spans="2:19" ht="44.25" customHeight="1" x14ac:dyDescent="0.35">
      <c r="B69" s="1610"/>
      <c r="C69" s="1578"/>
      <c r="D69" s="189"/>
      <c r="E69" s="190"/>
      <c r="F69" s="1611"/>
      <c r="G69" s="1612"/>
      <c r="H69" s="191"/>
      <c r="I69" s="192"/>
      <c r="J69" s="1541"/>
      <c r="K69" s="1542"/>
      <c r="L69" s="191"/>
      <c r="M69" s="192"/>
      <c r="N69" s="1541"/>
      <c r="O69" s="1542"/>
      <c r="P69" s="191"/>
      <c r="Q69" s="192"/>
      <c r="R69" s="1541"/>
      <c r="S69" s="1542"/>
    </row>
    <row r="70" spans="2:19" ht="36.75" customHeight="1" x14ac:dyDescent="0.35">
      <c r="B70" s="1610"/>
      <c r="C70" s="1577" t="s">
        <v>660</v>
      </c>
      <c r="D70" s="159" t="s">
        <v>307</v>
      </c>
      <c r="E70" s="390" t="s">
        <v>360</v>
      </c>
      <c r="F70" s="1543" t="s">
        <v>361</v>
      </c>
      <c r="G70" s="1609"/>
      <c r="H70" s="159" t="s">
        <v>307</v>
      </c>
      <c r="I70" s="390" t="s">
        <v>360</v>
      </c>
      <c r="J70" s="1543" t="s">
        <v>361</v>
      </c>
      <c r="K70" s="1609"/>
      <c r="L70" s="159" t="s">
        <v>307</v>
      </c>
      <c r="M70" s="390" t="s">
        <v>360</v>
      </c>
      <c r="N70" s="1543" t="s">
        <v>361</v>
      </c>
      <c r="O70" s="1609"/>
      <c r="P70" s="159" t="s">
        <v>307</v>
      </c>
      <c r="Q70" s="390" t="s">
        <v>360</v>
      </c>
      <c r="R70" s="1543" t="s">
        <v>361</v>
      </c>
      <c r="S70" s="1609"/>
    </row>
    <row r="71" spans="2:19" ht="30" customHeight="1" x14ac:dyDescent="0.35">
      <c r="B71" s="1610"/>
      <c r="C71" s="1610"/>
      <c r="D71" s="162" t="s">
        <v>486</v>
      </c>
      <c r="E71" s="190" t="s">
        <v>1081</v>
      </c>
      <c r="F71" s="1590" t="s">
        <v>511</v>
      </c>
      <c r="G71" s="1591"/>
      <c r="H71" s="164" t="s">
        <v>486</v>
      </c>
      <c r="I71" s="192" t="s">
        <v>1081</v>
      </c>
      <c r="J71" s="1607" t="s">
        <v>495</v>
      </c>
      <c r="K71" s="1608"/>
      <c r="L71" s="164"/>
      <c r="M71" s="192"/>
      <c r="N71" s="1607"/>
      <c r="O71" s="1608"/>
      <c r="P71" s="164"/>
      <c r="Q71" s="192"/>
      <c r="R71" s="1607"/>
      <c r="S71" s="1608"/>
    </row>
    <row r="72" spans="2:19" ht="30" hidden="1" customHeight="1" outlineLevel="1" x14ac:dyDescent="0.35">
      <c r="B72" s="1610"/>
      <c r="C72" s="1610"/>
      <c r="D72" s="162"/>
      <c r="E72" s="190"/>
      <c r="F72" s="1590"/>
      <c r="G72" s="1591"/>
      <c r="H72" s="164"/>
      <c r="I72" s="192"/>
      <c r="J72" s="1607"/>
      <c r="K72" s="1608"/>
      <c r="L72" s="164"/>
      <c r="M72" s="192"/>
      <c r="N72" s="1607"/>
      <c r="O72" s="1608"/>
      <c r="P72" s="164"/>
      <c r="Q72" s="192"/>
      <c r="R72" s="1607"/>
      <c r="S72" s="1608"/>
    </row>
    <row r="73" spans="2:19" ht="30" hidden="1" customHeight="1" outlineLevel="1" x14ac:dyDescent="0.35">
      <c r="B73" s="1610"/>
      <c r="C73" s="1610"/>
      <c r="D73" s="162"/>
      <c r="E73" s="190"/>
      <c r="F73" s="1590"/>
      <c r="G73" s="1591"/>
      <c r="H73" s="164"/>
      <c r="I73" s="192"/>
      <c r="J73" s="1607"/>
      <c r="K73" s="1608"/>
      <c r="L73" s="164"/>
      <c r="M73" s="192"/>
      <c r="N73" s="1607"/>
      <c r="O73" s="1608"/>
      <c r="P73" s="164"/>
      <c r="Q73" s="192"/>
      <c r="R73" s="1607"/>
      <c r="S73" s="1608"/>
    </row>
    <row r="74" spans="2:19" ht="30" hidden="1" customHeight="1" outlineLevel="1" x14ac:dyDescent="0.35">
      <c r="B74" s="1610"/>
      <c r="C74" s="1610"/>
      <c r="D74" s="162"/>
      <c r="E74" s="190"/>
      <c r="F74" s="1590"/>
      <c r="G74" s="1591"/>
      <c r="H74" s="164"/>
      <c r="I74" s="192"/>
      <c r="J74" s="1607"/>
      <c r="K74" s="1608"/>
      <c r="L74" s="164"/>
      <c r="M74" s="192"/>
      <c r="N74" s="1607"/>
      <c r="O74" s="1608"/>
      <c r="P74" s="164"/>
      <c r="Q74" s="192"/>
      <c r="R74" s="1607"/>
      <c r="S74" s="1608"/>
    </row>
    <row r="75" spans="2:19" ht="30" hidden="1" customHeight="1" outlineLevel="1" x14ac:dyDescent="0.35">
      <c r="B75" s="1610"/>
      <c r="C75" s="1610"/>
      <c r="D75" s="162"/>
      <c r="E75" s="190"/>
      <c r="F75" s="1590"/>
      <c r="G75" s="1591"/>
      <c r="H75" s="164"/>
      <c r="I75" s="192"/>
      <c r="J75" s="1607"/>
      <c r="K75" s="1608"/>
      <c r="L75" s="164"/>
      <c r="M75" s="192"/>
      <c r="N75" s="1607"/>
      <c r="O75" s="1608"/>
      <c r="P75" s="164"/>
      <c r="Q75" s="192"/>
      <c r="R75" s="1607"/>
      <c r="S75" s="1608"/>
    </row>
    <row r="76" spans="2:19" ht="30" hidden="1" customHeight="1" outlineLevel="1" x14ac:dyDescent="0.35">
      <c r="B76" s="1578"/>
      <c r="C76" s="1578"/>
      <c r="D76" s="162"/>
      <c r="E76" s="190"/>
      <c r="F76" s="1590"/>
      <c r="G76" s="1591"/>
      <c r="H76" s="164"/>
      <c r="I76" s="192"/>
      <c r="J76" s="1607"/>
      <c r="K76" s="1608"/>
      <c r="L76" s="164"/>
      <c r="M76" s="192"/>
      <c r="N76" s="1607"/>
      <c r="O76" s="1608"/>
      <c r="P76" s="164"/>
      <c r="Q76" s="192"/>
      <c r="R76" s="1607"/>
      <c r="S76" s="1608"/>
    </row>
    <row r="77" spans="2:19" ht="35.25" customHeight="1" collapsed="1" x14ac:dyDescent="0.35">
      <c r="B77" s="1565" t="s">
        <v>362</v>
      </c>
      <c r="C77" s="1606" t="s">
        <v>661</v>
      </c>
      <c r="D77" s="393" t="s">
        <v>363</v>
      </c>
      <c r="E77" s="1543" t="s">
        <v>346</v>
      </c>
      <c r="F77" s="1544"/>
      <c r="G77" s="160" t="s">
        <v>307</v>
      </c>
      <c r="H77" s="393" t="s">
        <v>363</v>
      </c>
      <c r="I77" s="1543" t="s">
        <v>346</v>
      </c>
      <c r="J77" s="1544"/>
      <c r="K77" s="160" t="s">
        <v>307</v>
      </c>
      <c r="L77" s="393" t="s">
        <v>363</v>
      </c>
      <c r="M77" s="1543" t="s">
        <v>346</v>
      </c>
      <c r="N77" s="1544"/>
      <c r="O77" s="160" t="s">
        <v>307</v>
      </c>
      <c r="P77" s="393" t="s">
        <v>363</v>
      </c>
      <c r="Q77" s="1543" t="s">
        <v>346</v>
      </c>
      <c r="R77" s="1544"/>
      <c r="S77" s="160" t="s">
        <v>307</v>
      </c>
    </row>
    <row r="78" spans="2:19" ht="35.25" customHeight="1" x14ac:dyDescent="0.35">
      <c r="B78" s="1576"/>
      <c r="C78" s="1606"/>
      <c r="D78" s="392"/>
      <c r="E78" s="1601"/>
      <c r="F78" s="1602"/>
      <c r="G78" s="193"/>
      <c r="H78" s="391"/>
      <c r="I78" s="1603"/>
      <c r="J78" s="1604"/>
      <c r="K78" s="194"/>
      <c r="L78" s="391"/>
      <c r="M78" s="1603"/>
      <c r="N78" s="1604"/>
      <c r="O78" s="194"/>
      <c r="P78" s="391"/>
      <c r="Q78" s="1603"/>
      <c r="R78" s="1604"/>
      <c r="S78" s="194"/>
    </row>
    <row r="79" spans="2:19" ht="35.25" hidden="1" customHeight="1" outlineLevel="1" x14ac:dyDescent="0.35">
      <c r="B79" s="1576"/>
      <c r="C79" s="1606"/>
      <c r="D79" s="392"/>
      <c r="E79" s="1601"/>
      <c r="F79" s="1602"/>
      <c r="G79" s="193"/>
      <c r="H79" s="391"/>
      <c r="I79" s="1603"/>
      <c r="J79" s="1604"/>
      <c r="K79" s="194"/>
      <c r="L79" s="391"/>
      <c r="M79" s="1603"/>
      <c r="N79" s="1604"/>
      <c r="O79" s="194"/>
      <c r="P79" s="391"/>
      <c r="Q79" s="1603"/>
      <c r="R79" s="1604"/>
      <c r="S79" s="194"/>
    </row>
    <row r="80" spans="2:19" ht="35.25" hidden="1" customHeight="1" outlineLevel="1" x14ac:dyDescent="0.35">
      <c r="B80" s="1576"/>
      <c r="C80" s="1606"/>
      <c r="D80" s="392"/>
      <c r="E80" s="1601"/>
      <c r="F80" s="1602"/>
      <c r="G80" s="193"/>
      <c r="H80" s="391"/>
      <c r="I80" s="1603"/>
      <c r="J80" s="1604"/>
      <c r="K80" s="194"/>
      <c r="L80" s="391"/>
      <c r="M80" s="1603"/>
      <c r="N80" s="1604"/>
      <c r="O80" s="194"/>
      <c r="P80" s="391"/>
      <c r="Q80" s="1603"/>
      <c r="R80" s="1604"/>
      <c r="S80" s="194"/>
    </row>
    <row r="81" spans="2:19" ht="35.25" hidden="1" customHeight="1" outlineLevel="1" x14ac:dyDescent="0.35">
      <c r="B81" s="1576"/>
      <c r="C81" s="1606"/>
      <c r="D81" s="392"/>
      <c r="E81" s="1601"/>
      <c r="F81" s="1602"/>
      <c r="G81" s="193"/>
      <c r="H81" s="391"/>
      <c r="I81" s="1603"/>
      <c r="J81" s="1604"/>
      <c r="K81" s="194"/>
      <c r="L81" s="391"/>
      <c r="M81" s="1603"/>
      <c r="N81" s="1604"/>
      <c r="O81" s="194"/>
      <c r="P81" s="391"/>
      <c r="Q81" s="1603"/>
      <c r="R81" s="1604"/>
      <c r="S81" s="194"/>
    </row>
    <row r="82" spans="2:19" ht="35.25" hidden="1" customHeight="1" outlineLevel="1" x14ac:dyDescent="0.35">
      <c r="B82" s="1576"/>
      <c r="C82" s="1606"/>
      <c r="D82" s="392"/>
      <c r="E82" s="1601"/>
      <c r="F82" s="1602"/>
      <c r="G82" s="193"/>
      <c r="H82" s="391"/>
      <c r="I82" s="1603"/>
      <c r="J82" s="1604"/>
      <c r="K82" s="194"/>
      <c r="L82" s="391"/>
      <c r="M82" s="1603"/>
      <c r="N82" s="1604"/>
      <c r="O82" s="194"/>
      <c r="P82" s="391"/>
      <c r="Q82" s="1603"/>
      <c r="R82" s="1604"/>
      <c r="S82" s="194"/>
    </row>
    <row r="83" spans="2:19" ht="33" hidden="1" customHeight="1" outlineLevel="1" x14ac:dyDescent="0.35">
      <c r="B83" s="1566"/>
      <c r="C83" s="1606"/>
      <c r="D83" s="392"/>
      <c r="E83" s="1601"/>
      <c r="F83" s="1602"/>
      <c r="G83" s="193"/>
      <c r="H83" s="391"/>
      <c r="I83" s="1603"/>
      <c r="J83" s="1604"/>
      <c r="K83" s="194"/>
      <c r="L83" s="391"/>
      <c r="M83" s="1603"/>
      <c r="N83" s="1604"/>
      <c r="O83" s="194"/>
      <c r="P83" s="391"/>
      <c r="Q83" s="1603"/>
      <c r="R83" s="1604"/>
      <c r="S83" s="194"/>
    </row>
    <row r="84" spans="2:19" ht="31.5" customHeight="1" collapsed="1" thickBot="1" x14ac:dyDescent="0.4">
      <c r="B84" s="149"/>
      <c r="C84" s="195"/>
      <c r="D84" s="172"/>
    </row>
    <row r="85" spans="2:19" ht="30.75" customHeight="1" thickBot="1" x14ac:dyDescent="0.4">
      <c r="B85" s="149"/>
      <c r="C85" s="149"/>
      <c r="D85" s="1584" t="s">
        <v>308</v>
      </c>
      <c r="E85" s="1585"/>
      <c r="F85" s="1585"/>
      <c r="G85" s="1586"/>
      <c r="H85" s="1547" t="s">
        <v>373</v>
      </c>
      <c r="I85" s="1548"/>
      <c r="J85" s="1548"/>
      <c r="K85" s="1549"/>
      <c r="L85" s="1585" t="s">
        <v>310</v>
      </c>
      <c r="M85" s="1585"/>
      <c r="N85" s="1585"/>
      <c r="O85" s="1585"/>
      <c r="P85" s="1585" t="s">
        <v>309</v>
      </c>
      <c r="Q85" s="1585"/>
      <c r="R85" s="1585"/>
      <c r="S85" s="1586"/>
    </row>
    <row r="86" spans="2:19" ht="30.75" customHeight="1" x14ac:dyDescent="0.35">
      <c r="B86" s="1577" t="s">
        <v>364</v>
      </c>
      <c r="C86" s="1577" t="s">
        <v>365</v>
      </c>
      <c r="D86" s="1539" t="s">
        <v>366</v>
      </c>
      <c r="E86" s="1599"/>
      <c r="F86" s="173" t="s">
        <v>307</v>
      </c>
      <c r="G86" s="196" t="s">
        <v>346</v>
      </c>
      <c r="H86" s="1600" t="s">
        <v>366</v>
      </c>
      <c r="I86" s="1599"/>
      <c r="J86" s="173" t="s">
        <v>307</v>
      </c>
      <c r="K86" s="196" t="s">
        <v>346</v>
      </c>
      <c r="L86" s="1600" t="s">
        <v>366</v>
      </c>
      <c r="M86" s="1599"/>
      <c r="N86" s="173" t="s">
        <v>307</v>
      </c>
      <c r="O86" s="196" t="s">
        <v>346</v>
      </c>
      <c r="P86" s="1600" t="s">
        <v>366</v>
      </c>
      <c r="Q86" s="1599"/>
      <c r="R86" s="173" t="s">
        <v>307</v>
      </c>
      <c r="S86" s="196" t="s">
        <v>346</v>
      </c>
    </row>
    <row r="87" spans="2:19" ht="29.25" customHeight="1" x14ac:dyDescent="0.35">
      <c r="B87" s="1578"/>
      <c r="C87" s="1578"/>
      <c r="D87" s="1590" t="s">
        <v>519</v>
      </c>
      <c r="E87" s="1605"/>
      <c r="F87" s="189" t="s">
        <v>434</v>
      </c>
      <c r="G87" s="197" t="s">
        <v>409</v>
      </c>
      <c r="H87" s="389" t="s">
        <v>513</v>
      </c>
      <c r="I87" s="388"/>
      <c r="J87" s="191" t="s">
        <v>434</v>
      </c>
      <c r="K87" s="198" t="s">
        <v>409</v>
      </c>
      <c r="L87" s="389" t="s">
        <v>519</v>
      </c>
      <c r="M87" s="388"/>
      <c r="N87" s="191" t="s">
        <v>434</v>
      </c>
      <c r="O87" s="198" t="s">
        <v>409</v>
      </c>
      <c r="P87" s="389"/>
      <c r="Q87" s="388"/>
      <c r="R87" s="191"/>
      <c r="S87" s="198"/>
    </row>
    <row r="88" spans="2:19" ht="45" customHeight="1" x14ac:dyDescent="0.35">
      <c r="B88" s="1598" t="s">
        <v>367</v>
      </c>
      <c r="C88" s="1565" t="s">
        <v>368</v>
      </c>
      <c r="D88" s="159" t="s">
        <v>369</v>
      </c>
      <c r="E88" s="159" t="s">
        <v>370</v>
      </c>
      <c r="F88" s="393" t="s">
        <v>371</v>
      </c>
      <c r="G88" s="160" t="s">
        <v>372</v>
      </c>
      <c r="H88" s="159" t="s">
        <v>369</v>
      </c>
      <c r="I88" s="159" t="s">
        <v>370</v>
      </c>
      <c r="J88" s="393" t="s">
        <v>371</v>
      </c>
      <c r="K88" s="160" t="s">
        <v>372</v>
      </c>
      <c r="L88" s="159" t="s">
        <v>369</v>
      </c>
      <c r="M88" s="159" t="s">
        <v>370</v>
      </c>
      <c r="N88" s="393" t="s">
        <v>371</v>
      </c>
      <c r="O88" s="160" t="s">
        <v>372</v>
      </c>
      <c r="P88" s="159" t="s">
        <v>369</v>
      </c>
      <c r="Q88" s="159" t="s">
        <v>370</v>
      </c>
      <c r="R88" s="393" t="s">
        <v>371</v>
      </c>
      <c r="S88" s="160" t="s">
        <v>372</v>
      </c>
    </row>
    <row r="89" spans="2:19" ht="29.25" customHeight="1" x14ac:dyDescent="0.35">
      <c r="B89" s="1598"/>
      <c r="C89" s="1576"/>
      <c r="D89" s="1592" t="s">
        <v>558</v>
      </c>
      <c r="E89" s="1594">
        <v>2</v>
      </c>
      <c r="F89" s="1592" t="s">
        <v>530</v>
      </c>
      <c r="G89" s="1596" t="s">
        <v>513</v>
      </c>
      <c r="H89" s="1550" t="s">
        <v>558</v>
      </c>
      <c r="I89" s="1550">
        <v>48</v>
      </c>
      <c r="J89" s="1550" t="s">
        <v>530</v>
      </c>
      <c r="K89" s="1552" t="s">
        <v>505</v>
      </c>
      <c r="L89" s="1550" t="s">
        <v>558</v>
      </c>
      <c r="M89" s="1550">
        <v>2</v>
      </c>
      <c r="N89" s="1550" t="s">
        <v>530</v>
      </c>
      <c r="O89" s="1552" t="s">
        <v>505</v>
      </c>
      <c r="P89" s="1550"/>
      <c r="Q89" s="1550"/>
      <c r="R89" s="1550"/>
      <c r="S89" s="1552"/>
    </row>
    <row r="90" spans="2:19" ht="29.25" customHeight="1" x14ac:dyDescent="0.35">
      <c r="B90" s="1598"/>
      <c r="C90" s="1576"/>
      <c r="D90" s="1593"/>
      <c r="E90" s="1595"/>
      <c r="F90" s="1593"/>
      <c r="G90" s="1597"/>
      <c r="H90" s="1551"/>
      <c r="I90" s="1551"/>
      <c r="J90" s="1551"/>
      <c r="K90" s="1553"/>
      <c r="L90" s="1551"/>
      <c r="M90" s="1551"/>
      <c r="N90" s="1551"/>
      <c r="O90" s="1553"/>
      <c r="P90" s="1551"/>
      <c r="Q90" s="1551"/>
      <c r="R90" s="1551"/>
      <c r="S90" s="1553"/>
    </row>
    <row r="91" spans="2:19" ht="24" outlineLevel="1" x14ac:dyDescent="0.35">
      <c r="B91" s="1598"/>
      <c r="C91" s="1576"/>
      <c r="D91" s="159" t="s">
        <v>369</v>
      </c>
      <c r="E91" s="159" t="s">
        <v>370</v>
      </c>
      <c r="F91" s="393" t="s">
        <v>371</v>
      </c>
      <c r="G91" s="160" t="s">
        <v>372</v>
      </c>
      <c r="H91" s="159" t="s">
        <v>369</v>
      </c>
      <c r="I91" s="159" t="s">
        <v>370</v>
      </c>
      <c r="J91" s="393" t="s">
        <v>371</v>
      </c>
      <c r="K91" s="160" t="s">
        <v>372</v>
      </c>
      <c r="L91" s="159" t="s">
        <v>369</v>
      </c>
      <c r="M91" s="159" t="s">
        <v>370</v>
      </c>
      <c r="N91" s="393" t="s">
        <v>371</v>
      </c>
      <c r="O91" s="160" t="s">
        <v>372</v>
      </c>
      <c r="P91" s="159" t="s">
        <v>369</v>
      </c>
      <c r="Q91" s="159" t="s">
        <v>370</v>
      </c>
      <c r="R91" s="393" t="s">
        <v>371</v>
      </c>
      <c r="S91" s="160" t="s">
        <v>372</v>
      </c>
    </row>
    <row r="92" spans="2:19" ht="29.25" customHeight="1" outlineLevel="1" x14ac:dyDescent="0.35">
      <c r="B92" s="1598"/>
      <c r="C92" s="1576"/>
      <c r="D92" s="1592" t="s">
        <v>566</v>
      </c>
      <c r="E92" s="1594">
        <v>1</v>
      </c>
      <c r="F92" s="1592" t="s">
        <v>530</v>
      </c>
      <c r="G92" s="1596" t="s">
        <v>513</v>
      </c>
      <c r="H92" s="1550" t="s">
        <v>566</v>
      </c>
      <c r="I92" s="1550">
        <v>4</v>
      </c>
      <c r="J92" s="1550" t="s">
        <v>530</v>
      </c>
      <c r="K92" s="1552" t="s">
        <v>505</v>
      </c>
      <c r="L92" s="1550" t="s">
        <v>566</v>
      </c>
      <c r="M92" s="1550">
        <v>1</v>
      </c>
      <c r="N92" s="1550" t="s">
        <v>530</v>
      </c>
      <c r="O92" s="1552" t="s">
        <v>519</v>
      </c>
      <c r="P92" s="1550"/>
      <c r="Q92" s="1550"/>
      <c r="R92" s="1550"/>
      <c r="S92" s="1552"/>
    </row>
    <row r="93" spans="2:19" ht="29.25" customHeight="1" outlineLevel="1" x14ac:dyDescent="0.35">
      <c r="B93" s="1598"/>
      <c r="C93" s="1576"/>
      <c r="D93" s="1593"/>
      <c r="E93" s="1595"/>
      <c r="F93" s="1593"/>
      <c r="G93" s="1597"/>
      <c r="H93" s="1551"/>
      <c r="I93" s="1551"/>
      <c r="J93" s="1551"/>
      <c r="K93" s="1553"/>
      <c r="L93" s="1551"/>
      <c r="M93" s="1551"/>
      <c r="N93" s="1551"/>
      <c r="O93" s="1553"/>
      <c r="P93" s="1551"/>
      <c r="Q93" s="1551"/>
      <c r="R93" s="1551"/>
      <c r="S93" s="1553"/>
    </row>
    <row r="94" spans="2:19" ht="24" outlineLevel="1" x14ac:dyDescent="0.35">
      <c r="B94" s="1598"/>
      <c r="C94" s="1576"/>
      <c r="D94" s="159" t="s">
        <v>369</v>
      </c>
      <c r="E94" s="159" t="s">
        <v>370</v>
      </c>
      <c r="F94" s="393" t="s">
        <v>371</v>
      </c>
      <c r="G94" s="160" t="s">
        <v>372</v>
      </c>
      <c r="H94" s="159" t="s">
        <v>369</v>
      </c>
      <c r="I94" s="159" t="s">
        <v>370</v>
      </c>
      <c r="J94" s="393" t="s">
        <v>371</v>
      </c>
      <c r="K94" s="160" t="s">
        <v>372</v>
      </c>
      <c r="L94" s="159" t="s">
        <v>369</v>
      </c>
      <c r="M94" s="159" t="s">
        <v>370</v>
      </c>
      <c r="N94" s="393" t="s">
        <v>371</v>
      </c>
      <c r="O94" s="160" t="s">
        <v>372</v>
      </c>
      <c r="P94" s="159" t="s">
        <v>369</v>
      </c>
      <c r="Q94" s="159" t="s">
        <v>370</v>
      </c>
      <c r="R94" s="393" t="s">
        <v>371</v>
      </c>
      <c r="S94" s="160" t="s">
        <v>372</v>
      </c>
    </row>
    <row r="95" spans="2:19" ht="29.25" customHeight="1" outlineLevel="1" x14ac:dyDescent="0.35">
      <c r="B95" s="1598"/>
      <c r="C95" s="1576"/>
      <c r="D95" s="1592" t="s">
        <v>562</v>
      </c>
      <c r="E95" s="1594">
        <v>3</v>
      </c>
      <c r="F95" s="1592" t="s">
        <v>530</v>
      </c>
      <c r="G95" s="1596" t="s">
        <v>524</v>
      </c>
      <c r="H95" s="1550" t="s">
        <v>562</v>
      </c>
      <c r="I95" s="1550">
        <v>3</v>
      </c>
      <c r="J95" s="1550" t="s">
        <v>530</v>
      </c>
      <c r="K95" s="1552" t="s">
        <v>505</v>
      </c>
      <c r="L95" s="1550" t="s">
        <v>562</v>
      </c>
      <c r="M95" s="1550">
        <v>3</v>
      </c>
      <c r="N95" s="1550" t="s">
        <v>530</v>
      </c>
      <c r="O95" s="1552" t="s">
        <v>519</v>
      </c>
      <c r="P95" s="1550"/>
      <c r="Q95" s="1550"/>
      <c r="R95" s="1550"/>
      <c r="S95" s="1552"/>
    </row>
    <row r="96" spans="2:19" ht="29.25" customHeight="1" outlineLevel="1" x14ac:dyDescent="0.35">
      <c r="B96" s="1598"/>
      <c r="C96" s="1576"/>
      <c r="D96" s="1593"/>
      <c r="E96" s="1595"/>
      <c r="F96" s="1593"/>
      <c r="G96" s="1597"/>
      <c r="H96" s="1551"/>
      <c r="I96" s="1551"/>
      <c r="J96" s="1551"/>
      <c r="K96" s="1553"/>
      <c r="L96" s="1551"/>
      <c r="M96" s="1551"/>
      <c r="N96" s="1551"/>
      <c r="O96" s="1553"/>
      <c r="P96" s="1551"/>
      <c r="Q96" s="1551"/>
      <c r="R96" s="1551"/>
      <c r="S96" s="1553"/>
    </row>
    <row r="97" spans="2:19" ht="24" outlineLevel="1" x14ac:dyDescent="0.35">
      <c r="B97" s="1598"/>
      <c r="C97" s="1576"/>
      <c r="D97" s="159" t="s">
        <v>369</v>
      </c>
      <c r="E97" s="159" t="s">
        <v>370</v>
      </c>
      <c r="F97" s="393" t="s">
        <v>371</v>
      </c>
      <c r="G97" s="160" t="s">
        <v>372</v>
      </c>
      <c r="H97" s="159" t="s">
        <v>369</v>
      </c>
      <c r="I97" s="159" t="s">
        <v>370</v>
      </c>
      <c r="J97" s="393" t="s">
        <v>371</v>
      </c>
      <c r="K97" s="160" t="s">
        <v>372</v>
      </c>
      <c r="L97" s="159" t="s">
        <v>369</v>
      </c>
      <c r="M97" s="159" t="s">
        <v>370</v>
      </c>
      <c r="N97" s="393" t="s">
        <v>371</v>
      </c>
      <c r="O97" s="160" t="s">
        <v>372</v>
      </c>
      <c r="P97" s="159" t="s">
        <v>369</v>
      </c>
      <c r="Q97" s="159" t="s">
        <v>370</v>
      </c>
      <c r="R97" s="393" t="s">
        <v>371</v>
      </c>
      <c r="S97" s="160" t="s">
        <v>372</v>
      </c>
    </row>
    <row r="98" spans="2:19" ht="29.25" customHeight="1" outlineLevel="1" x14ac:dyDescent="0.35">
      <c r="B98" s="1598"/>
      <c r="C98" s="1576"/>
      <c r="D98" s="1592"/>
      <c r="E98" s="1594"/>
      <c r="F98" s="1592"/>
      <c r="G98" s="1596"/>
      <c r="H98" s="1550"/>
      <c r="I98" s="1550"/>
      <c r="J98" s="1550"/>
      <c r="K98" s="1552"/>
      <c r="L98" s="1550"/>
      <c r="M98" s="1550"/>
      <c r="N98" s="1550"/>
      <c r="O98" s="1552"/>
      <c r="P98" s="1550"/>
      <c r="Q98" s="1550"/>
      <c r="R98" s="1550"/>
      <c r="S98" s="1552"/>
    </row>
    <row r="99" spans="2:19" ht="29.25" customHeight="1" outlineLevel="1" x14ac:dyDescent="0.35">
      <c r="B99" s="1598"/>
      <c r="C99" s="1566"/>
      <c r="D99" s="1593"/>
      <c r="E99" s="1595"/>
      <c r="F99" s="1593"/>
      <c r="G99" s="1597"/>
      <c r="H99" s="1551"/>
      <c r="I99" s="1551"/>
      <c r="J99" s="1551"/>
      <c r="K99" s="1553"/>
      <c r="L99" s="1551"/>
      <c r="M99" s="1551"/>
      <c r="N99" s="1551"/>
      <c r="O99" s="1553"/>
      <c r="P99" s="1551"/>
      <c r="Q99" s="1551"/>
      <c r="R99" s="1551"/>
      <c r="S99" s="1553"/>
    </row>
    <row r="100" spans="2:19" ht="15" thickBot="1" x14ac:dyDescent="0.4">
      <c r="B100" s="149"/>
      <c r="C100" s="149"/>
    </row>
    <row r="101" spans="2:19" ht="15" thickBot="1" x14ac:dyDescent="0.4">
      <c r="B101" s="149"/>
      <c r="C101" s="149"/>
      <c r="D101" s="1584" t="s">
        <v>308</v>
      </c>
      <c r="E101" s="1585"/>
      <c r="F101" s="1585"/>
      <c r="G101" s="1586"/>
      <c r="H101" s="1547" t="s">
        <v>373</v>
      </c>
      <c r="I101" s="1548"/>
      <c r="J101" s="1548"/>
      <c r="K101" s="1549"/>
      <c r="L101" s="1547" t="s">
        <v>310</v>
      </c>
      <c r="M101" s="1548"/>
      <c r="N101" s="1548"/>
      <c r="O101" s="1549"/>
      <c r="P101" s="1547" t="s">
        <v>311</v>
      </c>
      <c r="Q101" s="1548"/>
      <c r="R101" s="1548"/>
      <c r="S101" s="1549"/>
    </row>
    <row r="102" spans="2:19" ht="33.75" customHeight="1" x14ac:dyDescent="0.35">
      <c r="B102" s="1587" t="s">
        <v>374</v>
      </c>
      <c r="C102" s="1577" t="s">
        <v>375</v>
      </c>
      <c r="D102" s="386" t="s">
        <v>376</v>
      </c>
      <c r="E102" s="199" t="s">
        <v>377</v>
      </c>
      <c r="F102" s="1539" t="s">
        <v>378</v>
      </c>
      <c r="G102" s="1540"/>
      <c r="H102" s="386" t="s">
        <v>376</v>
      </c>
      <c r="I102" s="199" t="s">
        <v>377</v>
      </c>
      <c r="J102" s="1539" t="s">
        <v>378</v>
      </c>
      <c r="K102" s="1540"/>
      <c r="L102" s="386" t="s">
        <v>376</v>
      </c>
      <c r="M102" s="199" t="s">
        <v>377</v>
      </c>
      <c r="N102" s="1539" t="s">
        <v>378</v>
      </c>
      <c r="O102" s="1540"/>
      <c r="P102" s="386" t="s">
        <v>376</v>
      </c>
      <c r="Q102" s="199" t="s">
        <v>377</v>
      </c>
      <c r="R102" s="1539" t="s">
        <v>378</v>
      </c>
      <c r="S102" s="1540"/>
    </row>
    <row r="103" spans="2:19" ht="30" customHeight="1" x14ac:dyDescent="0.35">
      <c r="B103" s="1588"/>
      <c r="C103" s="1578"/>
      <c r="D103" s="200">
        <v>0</v>
      </c>
      <c r="E103" s="201">
        <v>0</v>
      </c>
      <c r="F103" s="1590" t="s">
        <v>480</v>
      </c>
      <c r="G103" s="1591"/>
      <c r="H103" s="202">
        <v>240</v>
      </c>
      <c r="I103" s="203">
        <v>0.33</v>
      </c>
      <c r="J103" s="1554" t="s">
        <v>480</v>
      </c>
      <c r="K103" s="1555"/>
      <c r="L103" s="202">
        <v>0</v>
      </c>
      <c r="M103" s="203">
        <v>0</v>
      </c>
      <c r="N103" s="1554" t="s">
        <v>485</v>
      </c>
      <c r="O103" s="1555"/>
      <c r="P103" s="202"/>
      <c r="Q103" s="203"/>
      <c r="R103" s="1554"/>
      <c r="S103" s="1555"/>
    </row>
    <row r="104" spans="2:19" ht="32.25" customHeight="1" x14ac:dyDescent="0.35">
      <c r="B104" s="1588"/>
      <c r="C104" s="1587" t="s">
        <v>379</v>
      </c>
      <c r="D104" s="204" t="s">
        <v>376</v>
      </c>
      <c r="E104" s="159" t="s">
        <v>377</v>
      </c>
      <c r="F104" s="159" t="s">
        <v>380</v>
      </c>
      <c r="G104" s="385" t="s">
        <v>381</v>
      </c>
      <c r="H104" s="204" t="s">
        <v>376</v>
      </c>
      <c r="I104" s="159" t="s">
        <v>377</v>
      </c>
      <c r="J104" s="159" t="s">
        <v>380</v>
      </c>
      <c r="K104" s="385" t="s">
        <v>381</v>
      </c>
      <c r="L104" s="204" t="s">
        <v>376</v>
      </c>
      <c r="M104" s="159" t="s">
        <v>377</v>
      </c>
      <c r="N104" s="159" t="s">
        <v>380</v>
      </c>
      <c r="O104" s="385" t="s">
        <v>381</v>
      </c>
      <c r="P104" s="204" t="s">
        <v>376</v>
      </c>
      <c r="Q104" s="159" t="s">
        <v>377</v>
      </c>
      <c r="R104" s="159" t="s">
        <v>380</v>
      </c>
      <c r="S104" s="385" t="s">
        <v>381</v>
      </c>
    </row>
    <row r="105" spans="2:19" ht="27.75" customHeight="1" x14ac:dyDescent="0.35">
      <c r="B105" s="1588"/>
      <c r="C105" s="1588"/>
      <c r="D105" s="200">
        <v>0</v>
      </c>
      <c r="E105" s="176">
        <v>0</v>
      </c>
      <c r="F105" s="190" t="s">
        <v>551</v>
      </c>
      <c r="G105" s="197" t="s">
        <v>434</v>
      </c>
      <c r="H105" s="202">
        <v>240</v>
      </c>
      <c r="I105" s="178">
        <v>0.33</v>
      </c>
      <c r="J105" s="192" t="s">
        <v>555</v>
      </c>
      <c r="K105" s="198" t="s">
        <v>434</v>
      </c>
      <c r="L105" s="202">
        <v>0</v>
      </c>
      <c r="M105" s="178">
        <v>0</v>
      </c>
      <c r="N105" s="192" t="s">
        <v>551</v>
      </c>
      <c r="O105" s="198" t="s">
        <v>434</v>
      </c>
      <c r="P105" s="202"/>
      <c r="Q105" s="178"/>
      <c r="R105" s="192"/>
      <c r="S105" s="198"/>
    </row>
    <row r="106" spans="2:19" ht="27.75" customHeight="1" outlineLevel="1" x14ac:dyDescent="0.35">
      <c r="B106" s="1588"/>
      <c r="C106" s="1588"/>
      <c r="D106" s="204" t="s">
        <v>376</v>
      </c>
      <c r="E106" s="159" t="s">
        <v>377</v>
      </c>
      <c r="F106" s="159" t="s">
        <v>380</v>
      </c>
      <c r="G106" s="385" t="s">
        <v>381</v>
      </c>
      <c r="H106" s="204" t="s">
        <v>376</v>
      </c>
      <c r="I106" s="159" t="s">
        <v>377</v>
      </c>
      <c r="J106" s="159" t="s">
        <v>380</v>
      </c>
      <c r="K106" s="385" t="s">
        <v>381</v>
      </c>
      <c r="L106" s="204" t="s">
        <v>376</v>
      </c>
      <c r="M106" s="159" t="s">
        <v>377</v>
      </c>
      <c r="N106" s="159" t="s">
        <v>380</v>
      </c>
      <c r="O106" s="385" t="s">
        <v>381</v>
      </c>
      <c r="P106" s="204" t="s">
        <v>376</v>
      </c>
      <c r="Q106" s="159" t="s">
        <v>377</v>
      </c>
      <c r="R106" s="159" t="s">
        <v>380</v>
      </c>
      <c r="S106" s="385" t="s">
        <v>381</v>
      </c>
    </row>
    <row r="107" spans="2:19" ht="27.75" customHeight="1" outlineLevel="1" x14ac:dyDescent="0.35">
      <c r="B107" s="1588"/>
      <c r="C107" s="1588"/>
      <c r="D107" s="200">
        <v>0</v>
      </c>
      <c r="E107" s="176">
        <v>0</v>
      </c>
      <c r="F107" s="190" t="s">
        <v>551</v>
      </c>
      <c r="G107" s="197" t="s">
        <v>465</v>
      </c>
      <c r="H107" s="202">
        <v>20</v>
      </c>
      <c r="I107" s="178">
        <v>0.33</v>
      </c>
      <c r="J107" s="192" t="s">
        <v>555</v>
      </c>
      <c r="K107" s="198" t="s">
        <v>465</v>
      </c>
      <c r="L107" s="202">
        <v>0</v>
      </c>
      <c r="M107" s="178">
        <v>0</v>
      </c>
      <c r="N107" s="192" t="s">
        <v>551</v>
      </c>
      <c r="O107" s="198" t="s">
        <v>465</v>
      </c>
      <c r="P107" s="202"/>
      <c r="Q107" s="178"/>
      <c r="R107" s="192"/>
      <c r="S107" s="198"/>
    </row>
    <row r="108" spans="2:19" ht="27.75" customHeight="1" outlineLevel="1" x14ac:dyDescent="0.35">
      <c r="B108" s="1588"/>
      <c r="C108" s="1588"/>
      <c r="D108" s="204" t="s">
        <v>376</v>
      </c>
      <c r="E108" s="159" t="s">
        <v>377</v>
      </c>
      <c r="F108" s="159" t="s">
        <v>380</v>
      </c>
      <c r="G108" s="385" t="s">
        <v>381</v>
      </c>
      <c r="H108" s="204" t="s">
        <v>376</v>
      </c>
      <c r="I108" s="159" t="s">
        <v>377</v>
      </c>
      <c r="J108" s="159" t="s">
        <v>380</v>
      </c>
      <c r="K108" s="385" t="s">
        <v>381</v>
      </c>
      <c r="L108" s="204" t="s">
        <v>376</v>
      </c>
      <c r="M108" s="159" t="s">
        <v>377</v>
      </c>
      <c r="N108" s="159" t="s">
        <v>380</v>
      </c>
      <c r="O108" s="385" t="s">
        <v>381</v>
      </c>
      <c r="P108" s="204" t="s">
        <v>376</v>
      </c>
      <c r="Q108" s="159" t="s">
        <v>377</v>
      </c>
      <c r="R108" s="159" t="s">
        <v>380</v>
      </c>
      <c r="S108" s="385" t="s">
        <v>381</v>
      </c>
    </row>
    <row r="109" spans="2:19" ht="27.75" customHeight="1" outlineLevel="1" x14ac:dyDescent="0.35">
      <c r="B109" s="1588"/>
      <c r="C109" s="1588"/>
      <c r="D109" s="200"/>
      <c r="E109" s="176"/>
      <c r="F109" s="190"/>
      <c r="G109" s="197"/>
      <c r="H109" s="202"/>
      <c r="I109" s="178"/>
      <c r="J109" s="192"/>
      <c r="K109" s="198"/>
      <c r="L109" s="202"/>
      <c r="M109" s="178"/>
      <c r="N109" s="192"/>
      <c r="O109" s="198"/>
      <c r="P109" s="202"/>
      <c r="Q109" s="178"/>
      <c r="R109" s="192"/>
      <c r="S109" s="198"/>
    </row>
    <row r="110" spans="2:19" ht="27.75" customHeight="1" outlineLevel="1" x14ac:dyDescent="0.35">
      <c r="B110" s="1588"/>
      <c r="C110" s="1588"/>
      <c r="D110" s="204" t="s">
        <v>376</v>
      </c>
      <c r="E110" s="159" t="s">
        <v>377</v>
      </c>
      <c r="F110" s="159" t="s">
        <v>380</v>
      </c>
      <c r="G110" s="385" t="s">
        <v>381</v>
      </c>
      <c r="H110" s="204" t="s">
        <v>376</v>
      </c>
      <c r="I110" s="159" t="s">
        <v>377</v>
      </c>
      <c r="J110" s="159" t="s">
        <v>380</v>
      </c>
      <c r="K110" s="385" t="s">
        <v>381</v>
      </c>
      <c r="L110" s="204" t="s">
        <v>376</v>
      </c>
      <c r="M110" s="159" t="s">
        <v>377</v>
      </c>
      <c r="N110" s="159" t="s">
        <v>380</v>
      </c>
      <c r="O110" s="385" t="s">
        <v>381</v>
      </c>
      <c r="P110" s="204" t="s">
        <v>376</v>
      </c>
      <c r="Q110" s="159" t="s">
        <v>377</v>
      </c>
      <c r="R110" s="159" t="s">
        <v>380</v>
      </c>
      <c r="S110" s="385" t="s">
        <v>381</v>
      </c>
    </row>
    <row r="111" spans="2:19" ht="27.75" customHeight="1" outlineLevel="1" x14ac:dyDescent="0.35">
      <c r="B111" s="1589"/>
      <c r="C111" s="1589"/>
      <c r="D111" s="200"/>
      <c r="E111" s="176"/>
      <c r="F111" s="190"/>
      <c r="G111" s="197"/>
      <c r="H111" s="202"/>
      <c r="I111" s="178"/>
      <c r="J111" s="192"/>
      <c r="K111" s="198"/>
      <c r="L111" s="202"/>
      <c r="M111" s="178"/>
      <c r="N111" s="192"/>
      <c r="O111" s="198"/>
      <c r="P111" s="202"/>
      <c r="Q111" s="178"/>
      <c r="R111" s="192"/>
      <c r="S111" s="198"/>
    </row>
    <row r="112" spans="2:19" ht="26.25" customHeight="1" x14ac:dyDescent="0.35">
      <c r="B112" s="1579" t="s">
        <v>382</v>
      </c>
      <c r="C112" s="1582" t="s">
        <v>383</v>
      </c>
      <c r="D112" s="205" t="s">
        <v>384</v>
      </c>
      <c r="E112" s="205" t="s">
        <v>385</v>
      </c>
      <c r="F112" s="205" t="s">
        <v>307</v>
      </c>
      <c r="G112" s="206" t="s">
        <v>386</v>
      </c>
      <c r="H112" s="207" t="s">
        <v>384</v>
      </c>
      <c r="I112" s="205" t="s">
        <v>385</v>
      </c>
      <c r="J112" s="205" t="s">
        <v>307</v>
      </c>
      <c r="K112" s="206" t="s">
        <v>386</v>
      </c>
      <c r="L112" s="205" t="s">
        <v>384</v>
      </c>
      <c r="M112" s="205" t="s">
        <v>385</v>
      </c>
      <c r="N112" s="205" t="s">
        <v>307</v>
      </c>
      <c r="O112" s="206" t="s">
        <v>386</v>
      </c>
      <c r="P112" s="205" t="s">
        <v>384</v>
      </c>
      <c r="Q112" s="205" t="s">
        <v>385</v>
      </c>
      <c r="R112" s="205" t="s">
        <v>307</v>
      </c>
      <c r="S112" s="206" t="s">
        <v>386</v>
      </c>
    </row>
    <row r="113" spans="2:19" ht="32.25" customHeight="1" x14ac:dyDescent="0.35">
      <c r="B113" s="1580"/>
      <c r="C113" s="1583"/>
      <c r="D113" s="175">
        <v>3</v>
      </c>
      <c r="E113" s="175" t="s">
        <v>439</v>
      </c>
      <c r="F113" s="175" t="s">
        <v>434</v>
      </c>
      <c r="G113" s="175" t="s">
        <v>546</v>
      </c>
      <c r="H113" s="391">
        <v>15</v>
      </c>
      <c r="I113" s="177" t="s">
        <v>439</v>
      </c>
      <c r="J113" s="177" t="s">
        <v>434</v>
      </c>
      <c r="K113" s="194" t="s">
        <v>546</v>
      </c>
      <c r="L113" s="177">
        <v>3</v>
      </c>
      <c r="M113" s="177" t="s">
        <v>439</v>
      </c>
      <c r="N113" s="177" t="s">
        <v>434</v>
      </c>
      <c r="O113" s="194" t="s">
        <v>546</v>
      </c>
      <c r="P113" s="177"/>
      <c r="Q113" s="177"/>
      <c r="R113" s="177"/>
      <c r="S113" s="194"/>
    </row>
    <row r="114" spans="2:19" ht="32.25" customHeight="1" x14ac:dyDescent="0.35">
      <c r="B114" s="1580"/>
      <c r="C114" s="1579" t="s">
        <v>387</v>
      </c>
      <c r="D114" s="159" t="s">
        <v>388</v>
      </c>
      <c r="E114" s="1543" t="s">
        <v>389</v>
      </c>
      <c r="F114" s="1544"/>
      <c r="G114" s="160" t="s">
        <v>390</v>
      </c>
      <c r="H114" s="159" t="s">
        <v>388</v>
      </c>
      <c r="I114" s="1543" t="s">
        <v>389</v>
      </c>
      <c r="J114" s="1544"/>
      <c r="K114" s="160" t="s">
        <v>390</v>
      </c>
      <c r="L114" s="159" t="s">
        <v>388</v>
      </c>
      <c r="M114" s="1543" t="s">
        <v>389</v>
      </c>
      <c r="N114" s="1544"/>
      <c r="O114" s="160" t="s">
        <v>390</v>
      </c>
      <c r="P114" s="159" t="s">
        <v>388</v>
      </c>
      <c r="Q114" s="159" t="s">
        <v>389</v>
      </c>
      <c r="R114" s="1543" t="s">
        <v>389</v>
      </c>
      <c r="S114" s="1544"/>
    </row>
    <row r="115" spans="2:19" ht="23.25" customHeight="1" x14ac:dyDescent="0.35">
      <c r="B115" s="1580"/>
      <c r="C115" s="1580"/>
      <c r="D115" s="208">
        <v>0</v>
      </c>
      <c r="E115" s="1567" t="s">
        <v>434</v>
      </c>
      <c r="F115" s="1568"/>
      <c r="G115" s="163">
        <v>398</v>
      </c>
      <c r="H115" s="209">
        <v>790</v>
      </c>
      <c r="I115" s="1545" t="s">
        <v>434</v>
      </c>
      <c r="J115" s="1546"/>
      <c r="K115" s="185">
        <v>806</v>
      </c>
      <c r="L115" s="209"/>
      <c r="M115" s="1545"/>
      <c r="N115" s="1546"/>
      <c r="O115" s="166"/>
      <c r="P115" s="209"/>
      <c r="Q115" s="164"/>
      <c r="R115" s="1545"/>
      <c r="S115" s="1546"/>
    </row>
    <row r="116" spans="2:19" ht="23.25" customHeight="1" outlineLevel="1" x14ac:dyDescent="0.35">
      <c r="B116" s="1580"/>
      <c r="C116" s="1580"/>
      <c r="D116" s="159" t="s">
        <v>388</v>
      </c>
      <c r="E116" s="1543" t="s">
        <v>389</v>
      </c>
      <c r="F116" s="1544"/>
      <c r="G116" s="160" t="s">
        <v>390</v>
      </c>
      <c r="H116" s="159" t="s">
        <v>388</v>
      </c>
      <c r="I116" s="1543" t="s">
        <v>389</v>
      </c>
      <c r="J116" s="1544"/>
      <c r="K116" s="160" t="s">
        <v>390</v>
      </c>
      <c r="L116" s="159" t="s">
        <v>388</v>
      </c>
      <c r="M116" s="1543" t="s">
        <v>389</v>
      </c>
      <c r="N116" s="1544"/>
      <c r="O116" s="160" t="s">
        <v>390</v>
      </c>
      <c r="P116" s="159" t="s">
        <v>388</v>
      </c>
      <c r="Q116" s="159" t="s">
        <v>389</v>
      </c>
      <c r="R116" s="1543" t="s">
        <v>389</v>
      </c>
      <c r="S116" s="1544"/>
    </row>
    <row r="117" spans="2:19" ht="23.25" customHeight="1" outlineLevel="1" x14ac:dyDescent="0.35">
      <c r="B117" s="1580"/>
      <c r="C117" s="1580"/>
      <c r="D117" s="208"/>
      <c r="E117" s="1567"/>
      <c r="F117" s="1568"/>
      <c r="G117" s="163"/>
      <c r="H117" s="209"/>
      <c r="I117" s="1545"/>
      <c r="J117" s="1546"/>
      <c r="K117" s="166"/>
      <c r="L117" s="209"/>
      <c r="M117" s="1545"/>
      <c r="N117" s="1546"/>
      <c r="O117" s="166"/>
      <c r="P117" s="209"/>
      <c r="Q117" s="164"/>
      <c r="R117" s="1545"/>
      <c r="S117" s="1546"/>
    </row>
    <row r="118" spans="2:19" ht="23.25" customHeight="1" outlineLevel="1" x14ac:dyDescent="0.35">
      <c r="B118" s="1580"/>
      <c r="C118" s="1580"/>
      <c r="D118" s="159" t="s">
        <v>388</v>
      </c>
      <c r="E118" s="1543" t="s">
        <v>389</v>
      </c>
      <c r="F118" s="1544"/>
      <c r="G118" s="160" t="s">
        <v>390</v>
      </c>
      <c r="H118" s="159" t="s">
        <v>388</v>
      </c>
      <c r="I118" s="1543" t="s">
        <v>389</v>
      </c>
      <c r="J118" s="1544"/>
      <c r="K118" s="160" t="s">
        <v>390</v>
      </c>
      <c r="L118" s="159" t="s">
        <v>388</v>
      </c>
      <c r="M118" s="1543" t="s">
        <v>389</v>
      </c>
      <c r="N118" s="1544"/>
      <c r="O118" s="160" t="s">
        <v>390</v>
      </c>
      <c r="P118" s="159" t="s">
        <v>388</v>
      </c>
      <c r="Q118" s="159" t="s">
        <v>389</v>
      </c>
      <c r="R118" s="1543" t="s">
        <v>389</v>
      </c>
      <c r="S118" s="1544"/>
    </row>
    <row r="119" spans="2:19" ht="23.25" customHeight="1" outlineLevel="1" x14ac:dyDescent="0.35">
      <c r="B119" s="1580"/>
      <c r="C119" s="1580"/>
      <c r="D119" s="208"/>
      <c r="E119" s="1567"/>
      <c r="F119" s="1568"/>
      <c r="G119" s="163"/>
      <c r="H119" s="209"/>
      <c r="I119" s="1545"/>
      <c r="J119" s="1546"/>
      <c r="K119" s="166">
        <v>300</v>
      </c>
      <c r="L119" s="209"/>
      <c r="M119" s="1545"/>
      <c r="N119" s="1546"/>
      <c r="O119" s="166"/>
      <c r="P119" s="209"/>
      <c r="Q119" s="164"/>
      <c r="R119" s="1545"/>
      <c r="S119" s="1546"/>
    </row>
    <row r="120" spans="2:19" ht="23.25" customHeight="1" outlineLevel="1" x14ac:dyDescent="0.35">
      <c r="B120" s="1580"/>
      <c r="C120" s="1580"/>
      <c r="D120" s="159" t="s">
        <v>388</v>
      </c>
      <c r="E120" s="1543" t="s">
        <v>389</v>
      </c>
      <c r="F120" s="1544"/>
      <c r="G120" s="160" t="s">
        <v>390</v>
      </c>
      <c r="H120" s="159" t="s">
        <v>388</v>
      </c>
      <c r="I120" s="1543" t="s">
        <v>389</v>
      </c>
      <c r="J120" s="1544"/>
      <c r="K120" s="160" t="s">
        <v>390</v>
      </c>
      <c r="L120" s="159" t="s">
        <v>388</v>
      </c>
      <c r="M120" s="1543" t="s">
        <v>389</v>
      </c>
      <c r="N120" s="1544"/>
      <c r="O120" s="160" t="s">
        <v>390</v>
      </c>
      <c r="P120" s="159" t="s">
        <v>388</v>
      </c>
      <c r="Q120" s="159" t="s">
        <v>389</v>
      </c>
      <c r="R120" s="1543" t="s">
        <v>389</v>
      </c>
      <c r="S120" s="1544"/>
    </row>
    <row r="121" spans="2:19" ht="23.25" customHeight="1" outlineLevel="1" x14ac:dyDescent="0.35">
      <c r="B121" s="1581"/>
      <c r="C121" s="1581"/>
      <c r="D121" s="208">
        <v>0</v>
      </c>
      <c r="E121" s="1567"/>
      <c r="F121" s="1568"/>
      <c r="G121" s="163"/>
      <c r="H121" s="209"/>
      <c r="I121" s="1545"/>
      <c r="J121" s="1546"/>
      <c r="K121" s="166"/>
      <c r="L121" s="209"/>
      <c r="M121" s="1545"/>
      <c r="N121" s="1546"/>
      <c r="O121" s="166"/>
      <c r="P121" s="209"/>
      <c r="Q121" s="164"/>
      <c r="R121" s="1545"/>
      <c r="S121" s="1546"/>
    </row>
    <row r="122" spans="2:19" ht="15" thickBot="1" x14ac:dyDescent="0.4">
      <c r="B122" s="149"/>
      <c r="C122" s="149"/>
    </row>
    <row r="123" spans="2:19" ht="15" thickBot="1" x14ac:dyDescent="0.4">
      <c r="B123" s="149"/>
      <c r="C123" s="149"/>
      <c r="D123" s="1584" t="s">
        <v>308</v>
      </c>
      <c r="E123" s="1585"/>
      <c r="F123" s="1585"/>
      <c r="G123" s="1586"/>
      <c r="H123" s="1584" t="s">
        <v>309</v>
      </c>
      <c r="I123" s="1585"/>
      <c r="J123" s="1585"/>
      <c r="K123" s="1586"/>
      <c r="L123" s="1585" t="s">
        <v>310</v>
      </c>
      <c r="M123" s="1585"/>
      <c r="N123" s="1585"/>
      <c r="O123" s="1585"/>
      <c r="P123" s="1584" t="s">
        <v>311</v>
      </c>
      <c r="Q123" s="1585"/>
      <c r="R123" s="1585"/>
      <c r="S123" s="1586"/>
    </row>
    <row r="124" spans="2:19" ht="15" customHeight="1" x14ac:dyDescent="0.35">
      <c r="B124" s="1577" t="s">
        <v>391</v>
      </c>
      <c r="C124" s="1577" t="s">
        <v>392</v>
      </c>
      <c r="D124" s="1539" t="s">
        <v>393</v>
      </c>
      <c r="E124" s="1569"/>
      <c r="F124" s="1569"/>
      <c r="G124" s="1540"/>
      <c r="H124" s="1539" t="s">
        <v>393</v>
      </c>
      <c r="I124" s="1569"/>
      <c r="J124" s="1569"/>
      <c r="K124" s="1540"/>
      <c r="L124" s="1539" t="s">
        <v>393</v>
      </c>
      <c r="M124" s="1569"/>
      <c r="N124" s="1569"/>
      <c r="O124" s="1540"/>
      <c r="P124" s="1539" t="s">
        <v>393</v>
      </c>
      <c r="Q124" s="1569"/>
      <c r="R124" s="1569"/>
      <c r="S124" s="1540"/>
    </row>
    <row r="125" spans="2:19" ht="45" customHeight="1" x14ac:dyDescent="0.35">
      <c r="B125" s="1578"/>
      <c r="C125" s="1578"/>
      <c r="D125" s="1570"/>
      <c r="E125" s="1571"/>
      <c r="F125" s="1571"/>
      <c r="G125" s="1572"/>
      <c r="H125" s="1573"/>
      <c r="I125" s="1574"/>
      <c r="J125" s="1574"/>
      <c r="K125" s="1575"/>
      <c r="L125" s="1573"/>
      <c r="M125" s="1574"/>
      <c r="N125" s="1574"/>
      <c r="O125" s="1575"/>
      <c r="P125" s="1573"/>
      <c r="Q125" s="1574"/>
      <c r="R125" s="1574"/>
      <c r="S125" s="1575"/>
    </row>
    <row r="126" spans="2:19" ht="32.25" customHeight="1" x14ac:dyDescent="0.35">
      <c r="B126" s="1565" t="s">
        <v>394</v>
      </c>
      <c r="C126" s="1565" t="s">
        <v>395</v>
      </c>
      <c r="D126" s="205" t="s">
        <v>396</v>
      </c>
      <c r="E126" s="384" t="s">
        <v>307</v>
      </c>
      <c r="F126" s="159" t="s">
        <v>329</v>
      </c>
      <c r="G126" s="160" t="s">
        <v>346</v>
      </c>
      <c r="H126" s="205" t="s">
        <v>396</v>
      </c>
      <c r="I126" s="384" t="s">
        <v>307</v>
      </c>
      <c r="J126" s="159" t="s">
        <v>329</v>
      </c>
      <c r="K126" s="160" t="s">
        <v>346</v>
      </c>
      <c r="L126" s="205" t="s">
        <v>396</v>
      </c>
      <c r="M126" s="384" t="s">
        <v>307</v>
      </c>
      <c r="N126" s="159" t="s">
        <v>329</v>
      </c>
      <c r="O126" s="160" t="s">
        <v>346</v>
      </c>
      <c r="P126" s="205" t="s">
        <v>396</v>
      </c>
      <c r="Q126" s="384" t="s">
        <v>307</v>
      </c>
      <c r="R126" s="159" t="s">
        <v>329</v>
      </c>
      <c r="S126" s="160" t="s">
        <v>346</v>
      </c>
    </row>
    <row r="127" spans="2:19" ht="23.25" customHeight="1" x14ac:dyDescent="0.35">
      <c r="B127" s="1576"/>
      <c r="C127" s="1566"/>
      <c r="D127" s="175"/>
      <c r="E127" s="210"/>
      <c r="F127" s="162"/>
      <c r="G127" s="193"/>
      <c r="H127" s="177"/>
      <c r="I127" s="220"/>
      <c r="J127" s="177"/>
      <c r="K127" s="387"/>
      <c r="L127" s="177"/>
      <c r="M127" s="220"/>
      <c r="N127" s="177"/>
      <c r="O127" s="387"/>
      <c r="P127" s="177"/>
      <c r="Q127" s="220"/>
      <c r="R127" s="177"/>
      <c r="S127" s="387"/>
    </row>
    <row r="128" spans="2:19" ht="29.25" customHeight="1" x14ac:dyDescent="0.35">
      <c r="B128" s="1576"/>
      <c r="C128" s="1565" t="s">
        <v>397</v>
      </c>
      <c r="D128" s="159" t="s">
        <v>398</v>
      </c>
      <c r="E128" s="1543" t="s">
        <v>399</v>
      </c>
      <c r="F128" s="1544"/>
      <c r="G128" s="160" t="s">
        <v>400</v>
      </c>
      <c r="H128" s="159" t="s">
        <v>398</v>
      </c>
      <c r="I128" s="1543" t="s">
        <v>399</v>
      </c>
      <c r="J128" s="1544"/>
      <c r="K128" s="160" t="s">
        <v>400</v>
      </c>
      <c r="L128" s="159" t="s">
        <v>398</v>
      </c>
      <c r="M128" s="1543" t="s">
        <v>399</v>
      </c>
      <c r="N128" s="1544"/>
      <c r="O128" s="160" t="s">
        <v>400</v>
      </c>
      <c r="P128" s="159" t="s">
        <v>398</v>
      </c>
      <c r="Q128" s="1543" t="s">
        <v>399</v>
      </c>
      <c r="R128" s="1544"/>
      <c r="S128" s="160" t="s">
        <v>400</v>
      </c>
    </row>
    <row r="129" spans="2:19" ht="39" customHeight="1" x14ac:dyDescent="0.35">
      <c r="B129" s="1566"/>
      <c r="C129" s="1566"/>
      <c r="D129" s="208"/>
      <c r="E129" s="1567"/>
      <c r="F129" s="1568"/>
      <c r="G129" s="163"/>
      <c r="H129" s="209"/>
      <c r="I129" s="1545"/>
      <c r="J129" s="1546"/>
      <c r="K129" s="166"/>
      <c r="L129" s="209"/>
      <c r="M129" s="1545"/>
      <c r="N129" s="1546"/>
      <c r="O129" s="166"/>
      <c r="P129" s="209"/>
      <c r="Q129" s="1545"/>
      <c r="R129" s="1546"/>
      <c r="S129" s="166"/>
    </row>
    <row r="133" spans="2:19" hidden="1" x14ac:dyDescent="0.35"/>
    <row r="134" spans="2:19" hidden="1" x14ac:dyDescent="0.35"/>
    <row r="135" spans="2:19" hidden="1" x14ac:dyDescent="0.35">
      <c r="D135" s="129" t="s">
        <v>401</v>
      </c>
    </row>
    <row r="136" spans="2:19" hidden="1" x14ac:dyDescent="0.35">
      <c r="D136" s="129" t="s">
        <v>402</v>
      </c>
      <c r="E136" s="129" t="s">
        <v>403</v>
      </c>
      <c r="F136" s="129" t="s">
        <v>404</v>
      </c>
      <c r="H136" s="129" t="s">
        <v>405</v>
      </c>
      <c r="I136" s="129" t="s">
        <v>406</v>
      </c>
    </row>
    <row r="137" spans="2:19" hidden="1" x14ac:dyDescent="0.35">
      <c r="D137" s="129" t="s">
        <v>407</v>
      </c>
      <c r="E137" s="129" t="s">
        <v>408</v>
      </c>
      <c r="F137" s="129" t="s">
        <v>409</v>
      </c>
      <c r="H137" s="129" t="s">
        <v>410</v>
      </c>
      <c r="I137" s="129" t="s">
        <v>411</v>
      </c>
    </row>
    <row r="138" spans="2:19" hidden="1" x14ac:dyDescent="0.35">
      <c r="D138" s="129" t="s">
        <v>412</v>
      </c>
      <c r="E138" s="129" t="s">
        <v>413</v>
      </c>
      <c r="F138" s="129" t="s">
        <v>414</v>
      </c>
      <c r="H138" s="129" t="s">
        <v>415</v>
      </c>
      <c r="I138" s="129" t="s">
        <v>416</v>
      </c>
    </row>
    <row r="139" spans="2:19" hidden="1" x14ac:dyDescent="0.35">
      <c r="D139" s="129" t="s">
        <v>417</v>
      </c>
      <c r="F139" s="129" t="s">
        <v>418</v>
      </c>
      <c r="G139" s="129" t="s">
        <v>419</v>
      </c>
      <c r="H139" s="129" t="s">
        <v>420</v>
      </c>
      <c r="I139" s="129" t="s">
        <v>421</v>
      </c>
      <c r="K139" s="129" t="s">
        <v>422</v>
      </c>
    </row>
    <row r="140" spans="2:19" hidden="1" x14ac:dyDescent="0.35">
      <c r="D140" s="129" t="s">
        <v>423</v>
      </c>
      <c r="F140" s="129" t="s">
        <v>424</v>
      </c>
      <c r="G140" s="129" t="s">
        <v>425</v>
      </c>
      <c r="H140" s="129" t="s">
        <v>426</v>
      </c>
      <c r="I140" s="129" t="s">
        <v>427</v>
      </c>
      <c r="K140" s="129" t="s">
        <v>428</v>
      </c>
      <c r="L140" s="129" t="s">
        <v>429</v>
      </c>
    </row>
    <row r="141" spans="2:19" hidden="1" x14ac:dyDescent="0.35">
      <c r="D141" s="129" t="s">
        <v>430</v>
      </c>
      <c r="E141" s="211" t="s">
        <v>431</v>
      </c>
      <c r="G141" s="129" t="s">
        <v>432</v>
      </c>
      <c r="H141" s="129" t="s">
        <v>433</v>
      </c>
      <c r="K141" s="129" t="s">
        <v>434</v>
      </c>
      <c r="L141" s="129" t="s">
        <v>435</v>
      </c>
    </row>
    <row r="142" spans="2:19" hidden="1" x14ac:dyDescent="0.35">
      <c r="D142" s="129" t="s">
        <v>436</v>
      </c>
      <c r="E142" s="212" t="s">
        <v>437</v>
      </c>
      <c r="K142" s="129" t="s">
        <v>438</v>
      </c>
      <c r="L142" s="129" t="s">
        <v>439</v>
      </c>
    </row>
    <row r="143" spans="2:19" hidden="1" x14ac:dyDescent="0.35">
      <c r="E143" s="213" t="s">
        <v>440</v>
      </c>
      <c r="H143" s="129" t="s">
        <v>441</v>
      </c>
      <c r="K143" s="129" t="s">
        <v>442</v>
      </c>
      <c r="L143" s="129" t="s">
        <v>443</v>
      </c>
    </row>
    <row r="144" spans="2:19" hidden="1" x14ac:dyDescent="0.35">
      <c r="H144" s="129" t="s">
        <v>444</v>
      </c>
      <c r="K144" s="129" t="s">
        <v>445</v>
      </c>
      <c r="L144" s="129" t="s">
        <v>446</v>
      </c>
    </row>
    <row r="145" spans="2:12" hidden="1" x14ac:dyDescent="0.35">
      <c r="H145" s="129" t="s">
        <v>447</v>
      </c>
      <c r="K145" s="129" t="s">
        <v>448</v>
      </c>
      <c r="L145" s="129" t="s">
        <v>449</v>
      </c>
    </row>
    <row r="146" spans="2:12" hidden="1" x14ac:dyDescent="0.35">
      <c r="B146" s="129" t="s">
        <v>450</v>
      </c>
      <c r="C146" s="129" t="s">
        <v>451</v>
      </c>
      <c r="D146" s="129" t="s">
        <v>450</v>
      </c>
      <c r="G146" s="129" t="s">
        <v>452</v>
      </c>
      <c r="H146" s="129" t="s">
        <v>453</v>
      </c>
      <c r="J146" s="129" t="s">
        <v>275</v>
      </c>
      <c r="K146" s="129" t="s">
        <v>454</v>
      </c>
      <c r="L146" s="129" t="s">
        <v>455</v>
      </c>
    </row>
    <row r="147" spans="2:12" hidden="1" x14ac:dyDescent="0.35">
      <c r="B147" s="129">
        <v>1</v>
      </c>
      <c r="C147" s="129" t="s">
        <v>456</v>
      </c>
      <c r="D147" s="129" t="s">
        <v>457</v>
      </c>
      <c r="E147" s="129" t="s">
        <v>346</v>
      </c>
      <c r="F147" s="129" t="s">
        <v>11</v>
      </c>
      <c r="G147" s="129" t="s">
        <v>458</v>
      </c>
      <c r="H147" s="129" t="s">
        <v>459</v>
      </c>
      <c r="J147" s="129" t="s">
        <v>434</v>
      </c>
      <c r="K147" s="129" t="s">
        <v>460</v>
      </c>
    </row>
    <row r="148" spans="2:12" hidden="1" x14ac:dyDescent="0.35">
      <c r="B148" s="129">
        <v>2</v>
      </c>
      <c r="C148" s="129" t="s">
        <v>461</v>
      </c>
      <c r="D148" s="129" t="s">
        <v>462</v>
      </c>
      <c r="E148" s="129" t="s">
        <v>329</v>
      </c>
      <c r="F148" s="129" t="s">
        <v>18</v>
      </c>
      <c r="G148" s="129" t="s">
        <v>463</v>
      </c>
      <c r="J148" s="129" t="s">
        <v>464</v>
      </c>
      <c r="K148" s="129" t="s">
        <v>465</v>
      </c>
    </row>
    <row r="149" spans="2:12" hidden="1" x14ac:dyDescent="0.35">
      <c r="B149" s="129">
        <v>3</v>
      </c>
      <c r="C149" s="129" t="s">
        <v>466</v>
      </c>
      <c r="D149" s="129" t="s">
        <v>467</v>
      </c>
      <c r="E149" s="129" t="s">
        <v>307</v>
      </c>
      <c r="G149" s="129" t="s">
        <v>468</v>
      </c>
      <c r="J149" s="129" t="s">
        <v>469</v>
      </c>
      <c r="K149" s="129" t="s">
        <v>470</v>
      </c>
    </row>
    <row r="150" spans="2:12" hidden="1" x14ac:dyDescent="0.35">
      <c r="B150" s="129">
        <v>4</v>
      </c>
      <c r="C150" s="129" t="s">
        <v>459</v>
      </c>
      <c r="H150" s="129" t="s">
        <v>471</v>
      </c>
      <c r="I150" s="129" t="s">
        <v>472</v>
      </c>
      <c r="J150" s="129" t="s">
        <v>473</v>
      </c>
      <c r="K150" s="129" t="s">
        <v>474</v>
      </c>
    </row>
    <row r="151" spans="2:12" hidden="1" x14ac:dyDescent="0.35">
      <c r="D151" s="129" t="s">
        <v>468</v>
      </c>
      <c r="H151" s="129" t="s">
        <v>475</v>
      </c>
      <c r="I151" s="129" t="s">
        <v>476</v>
      </c>
      <c r="J151" s="129" t="s">
        <v>477</v>
      </c>
      <c r="K151" s="129" t="s">
        <v>478</v>
      </c>
    </row>
    <row r="152" spans="2:12" hidden="1" x14ac:dyDescent="0.35">
      <c r="D152" s="129" t="s">
        <v>479</v>
      </c>
      <c r="H152" s="129" t="s">
        <v>480</v>
      </c>
      <c r="I152" s="129" t="s">
        <v>481</v>
      </c>
      <c r="J152" s="129" t="s">
        <v>482</v>
      </c>
      <c r="K152" s="129" t="s">
        <v>483</v>
      </c>
    </row>
    <row r="153" spans="2:12" hidden="1" x14ac:dyDescent="0.35">
      <c r="D153" s="129" t="s">
        <v>484</v>
      </c>
      <c r="H153" s="129" t="s">
        <v>485</v>
      </c>
      <c r="J153" s="129" t="s">
        <v>486</v>
      </c>
      <c r="K153" s="129" t="s">
        <v>487</v>
      </c>
    </row>
    <row r="154" spans="2:12" hidden="1" x14ac:dyDescent="0.35">
      <c r="H154" s="129" t="s">
        <v>488</v>
      </c>
      <c r="J154" s="129" t="s">
        <v>489</v>
      </c>
    </row>
    <row r="155" spans="2:12" ht="58" hidden="1" x14ac:dyDescent="0.35">
      <c r="D155" s="214" t="s">
        <v>490</v>
      </c>
      <c r="E155" s="129" t="s">
        <v>491</v>
      </c>
      <c r="F155" s="129" t="s">
        <v>492</v>
      </c>
      <c r="G155" s="129" t="s">
        <v>493</v>
      </c>
      <c r="H155" s="129" t="s">
        <v>494</v>
      </c>
      <c r="I155" s="129" t="s">
        <v>495</v>
      </c>
      <c r="J155" s="129" t="s">
        <v>496</v>
      </c>
      <c r="K155" s="129" t="s">
        <v>497</v>
      </c>
    </row>
    <row r="156" spans="2:12" ht="72.5" hidden="1" x14ac:dyDescent="0.35">
      <c r="B156" s="129" t="s">
        <v>600</v>
      </c>
      <c r="C156" s="129" t="s">
        <v>599</v>
      </c>
      <c r="D156" s="214" t="s">
        <v>498</v>
      </c>
      <c r="E156" s="129" t="s">
        <v>499</v>
      </c>
      <c r="F156" s="129" t="s">
        <v>500</v>
      </c>
      <c r="G156" s="129" t="s">
        <v>501</v>
      </c>
      <c r="H156" s="129" t="s">
        <v>502</v>
      </c>
      <c r="I156" s="129" t="s">
        <v>503</v>
      </c>
      <c r="J156" s="129" t="s">
        <v>504</v>
      </c>
      <c r="K156" s="129" t="s">
        <v>505</v>
      </c>
    </row>
    <row r="157" spans="2:12" ht="43.5" hidden="1" x14ac:dyDescent="0.35">
      <c r="B157" s="129" t="s">
        <v>601</v>
      </c>
      <c r="C157" s="129" t="s">
        <v>598</v>
      </c>
      <c r="D157" s="214" t="s">
        <v>506</v>
      </c>
      <c r="E157" s="129" t="s">
        <v>507</v>
      </c>
      <c r="F157" s="129" t="s">
        <v>508</v>
      </c>
      <c r="G157" s="129" t="s">
        <v>509</v>
      </c>
      <c r="H157" s="129" t="s">
        <v>510</v>
      </c>
      <c r="I157" s="129" t="s">
        <v>511</v>
      </c>
      <c r="J157" s="129" t="s">
        <v>512</v>
      </c>
      <c r="K157" s="129" t="s">
        <v>513</v>
      </c>
    </row>
    <row r="158" spans="2:12" hidden="1" x14ac:dyDescent="0.35">
      <c r="B158" s="129" t="s">
        <v>602</v>
      </c>
      <c r="C158" s="129" t="s">
        <v>597</v>
      </c>
      <c r="F158" s="129" t="s">
        <v>514</v>
      </c>
      <c r="G158" s="129" t="s">
        <v>515</v>
      </c>
      <c r="H158" s="129" t="s">
        <v>516</v>
      </c>
      <c r="I158" s="129" t="s">
        <v>517</v>
      </c>
      <c r="J158" s="129" t="s">
        <v>518</v>
      </c>
      <c r="K158" s="129" t="s">
        <v>519</v>
      </c>
    </row>
    <row r="159" spans="2:12" hidden="1" x14ac:dyDescent="0.35">
      <c r="B159" s="129" t="s">
        <v>603</v>
      </c>
      <c r="G159" s="129" t="s">
        <v>520</v>
      </c>
      <c r="H159" s="129" t="s">
        <v>521</v>
      </c>
      <c r="I159" s="129" t="s">
        <v>522</v>
      </c>
      <c r="J159" s="129" t="s">
        <v>523</v>
      </c>
      <c r="K159" s="129" t="s">
        <v>524</v>
      </c>
    </row>
    <row r="160" spans="2:12" hidden="1" x14ac:dyDescent="0.35">
      <c r="C160" s="129" t="s">
        <v>525</v>
      </c>
      <c r="J160" s="129" t="s">
        <v>526</v>
      </c>
    </row>
    <row r="161" spans="2:10" hidden="1" x14ac:dyDescent="0.35">
      <c r="C161" s="129" t="s">
        <v>527</v>
      </c>
      <c r="I161" s="129" t="s">
        <v>528</v>
      </c>
      <c r="J161" s="129" t="s">
        <v>529</v>
      </c>
    </row>
    <row r="162" spans="2:10" hidden="1" x14ac:dyDescent="0.35">
      <c r="B162" s="221" t="s">
        <v>604</v>
      </c>
      <c r="C162" s="129" t="s">
        <v>530</v>
      </c>
      <c r="I162" s="129" t="s">
        <v>531</v>
      </c>
      <c r="J162" s="129" t="s">
        <v>532</v>
      </c>
    </row>
    <row r="163" spans="2:10" hidden="1" x14ac:dyDescent="0.35">
      <c r="B163" s="221" t="s">
        <v>29</v>
      </c>
      <c r="C163" s="129" t="s">
        <v>533</v>
      </c>
      <c r="D163" s="129" t="s">
        <v>534</v>
      </c>
      <c r="E163" s="129" t="s">
        <v>535</v>
      </c>
      <c r="I163" s="129" t="s">
        <v>536</v>
      </c>
      <c r="J163" s="129" t="s">
        <v>275</v>
      </c>
    </row>
    <row r="164" spans="2:10" hidden="1" x14ac:dyDescent="0.35">
      <c r="B164" s="221" t="s">
        <v>16</v>
      </c>
      <c r="D164" s="129" t="s">
        <v>537</v>
      </c>
      <c r="E164" s="129" t="s">
        <v>538</v>
      </c>
      <c r="H164" s="129" t="s">
        <v>410</v>
      </c>
      <c r="I164" s="129" t="s">
        <v>539</v>
      </c>
    </row>
    <row r="165" spans="2:10" hidden="1" x14ac:dyDescent="0.35">
      <c r="B165" s="221" t="s">
        <v>34</v>
      </c>
      <c r="D165" s="129" t="s">
        <v>540</v>
      </c>
      <c r="E165" s="129" t="s">
        <v>541</v>
      </c>
      <c r="H165" s="129" t="s">
        <v>420</v>
      </c>
      <c r="I165" s="129" t="s">
        <v>542</v>
      </c>
      <c r="J165" s="129" t="s">
        <v>543</v>
      </c>
    </row>
    <row r="166" spans="2:10" hidden="1" x14ac:dyDescent="0.35">
      <c r="B166" s="221" t="s">
        <v>605</v>
      </c>
      <c r="C166" s="129" t="s">
        <v>544</v>
      </c>
      <c r="D166" s="129" t="s">
        <v>545</v>
      </c>
      <c r="H166" s="129" t="s">
        <v>426</v>
      </c>
      <c r="I166" s="129" t="s">
        <v>546</v>
      </c>
      <c r="J166" s="129" t="s">
        <v>547</v>
      </c>
    </row>
    <row r="167" spans="2:10" hidden="1" x14ac:dyDescent="0.35">
      <c r="B167" s="221" t="s">
        <v>606</v>
      </c>
      <c r="C167" s="129" t="s">
        <v>548</v>
      </c>
      <c r="H167" s="129" t="s">
        <v>433</v>
      </c>
      <c r="I167" s="129" t="s">
        <v>549</v>
      </c>
    </row>
    <row r="168" spans="2:10" hidden="1" x14ac:dyDescent="0.35">
      <c r="B168" s="221" t="s">
        <v>607</v>
      </c>
      <c r="C168" s="129" t="s">
        <v>550</v>
      </c>
      <c r="E168" s="129" t="s">
        <v>551</v>
      </c>
      <c r="H168" s="129" t="s">
        <v>552</v>
      </c>
      <c r="I168" s="129" t="s">
        <v>553</v>
      </c>
    </row>
    <row r="169" spans="2:10" hidden="1" x14ac:dyDescent="0.35">
      <c r="B169" s="221" t="s">
        <v>608</v>
      </c>
      <c r="C169" s="129" t="s">
        <v>554</v>
      </c>
      <c r="E169" s="129" t="s">
        <v>555</v>
      </c>
      <c r="H169" s="129" t="s">
        <v>556</v>
      </c>
      <c r="I169" s="129" t="s">
        <v>557</v>
      </c>
    </row>
    <row r="170" spans="2:10" hidden="1" x14ac:dyDescent="0.35">
      <c r="B170" s="221" t="s">
        <v>609</v>
      </c>
      <c r="C170" s="129" t="s">
        <v>558</v>
      </c>
      <c r="E170" s="129" t="s">
        <v>559</v>
      </c>
      <c r="H170" s="129" t="s">
        <v>560</v>
      </c>
      <c r="I170" s="129" t="s">
        <v>561</v>
      </c>
    </row>
    <row r="171" spans="2:10" hidden="1" x14ac:dyDescent="0.35">
      <c r="B171" s="221" t="s">
        <v>610</v>
      </c>
      <c r="C171" s="129" t="s">
        <v>562</v>
      </c>
      <c r="E171" s="129" t="s">
        <v>563</v>
      </c>
      <c r="H171" s="129" t="s">
        <v>564</v>
      </c>
      <c r="I171" s="129" t="s">
        <v>565</v>
      </c>
    </row>
    <row r="172" spans="2:10" hidden="1" x14ac:dyDescent="0.35">
      <c r="B172" s="221" t="s">
        <v>611</v>
      </c>
      <c r="C172" s="129" t="s">
        <v>566</v>
      </c>
      <c r="E172" s="129" t="s">
        <v>567</v>
      </c>
      <c r="H172" s="129" t="s">
        <v>568</v>
      </c>
      <c r="I172" s="129" t="s">
        <v>569</v>
      </c>
    </row>
    <row r="173" spans="2:10" hidden="1" x14ac:dyDescent="0.35">
      <c r="B173" s="221" t="s">
        <v>612</v>
      </c>
      <c r="C173" s="129" t="s">
        <v>275</v>
      </c>
      <c r="E173" s="129" t="s">
        <v>570</v>
      </c>
      <c r="H173" s="129" t="s">
        <v>571</v>
      </c>
      <c r="I173" s="129" t="s">
        <v>572</v>
      </c>
    </row>
    <row r="174" spans="2:10" hidden="1" x14ac:dyDescent="0.35">
      <c r="B174" s="221" t="s">
        <v>613</v>
      </c>
      <c r="E174" s="129" t="s">
        <v>573</v>
      </c>
      <c r="H174" s="129" t="s">
        <v>574</v>
      </c>
      <c r="I174" s="129" t="s">
        <v>575</v>
      </c>
    </row>
    <row r="175" spans="2:10" hidden="1" x14ac:dyDescent="0.35">
      <c r="B175" s="221" t="s">
        <v>614</v>
      </c>
      <c r="E175" s="129" t="s">
        <v>576</v>
      </c>
      <c r="H175" s="129" t="s">
        <v>577</v>
      </c>
      <c r="I175" s="129" t="s">
        <v>578</v>
      </c>
    </row>
    <row r="176" spans="2:10" hidden="1" x14ac:dyDescent="0.35">
      <c r="B176" s="221" t="s">
        <v>615</v>
      </c>
      <c r="E176" s="129" t="s">
        <v>579</v>
      </c>
      <c r="H176" s="129" t="s">
        <v>580</v>
      </c>
      <c r="I176" s="129" t="s">
        <v>581</v>
      </c>
    </row>
    <row r="177" spans="2:9" hidden="1" x14ac:dyDescent="0.35">
      <c r="B177" s="221" t="s">
        <v>616</v>
      </c>
      <c r="H177" s="129" t="s">
        <v>582</v>
      </c>
      <c r="I177" s="129" t="s">
        <v>583</v>
      </c>
    </row>
    <row r="178" spans="2:9" hidden="1" x14ac:dyDescent="0.35">
      <c r="B178" s="221" t="s">
        <v>617</v>
      </c>
      <c r="H178" s="129" t="s">
        <v>584</v>
      </c>
    </row>
    <row r="179" spans="2:9" hidden="1" x14ac:dyDescent="0.35">
      <c r="B179" s="221" t="s">
        <v>618</v>
      </c>
      <c r="H179" s="129" t="s">
        <v>585</v>
      </c>
    </row>
    <row r="180" spans="2:9" hidden="1" x14ac:dyDescent="0.35">
      <c r="B180" s="221" t="s">
        <v>619</v>
      </c>
      <c r="H180" s="129" t="s">
        <v>586</v>
      </c>
    </row>
    <row r="181" spans="2:9" hidden="1" x14ac:dyDescent="0.35">
      <c r="B181" s="221" t="s">
        <v>620</v>
      </c>
      <c r="H181" s="129" t="s">
        <v>587</v>
      </c>
    </row>
    <row r="182" spans="2:9" hidden="1" x14ac:dyDescent="0.35">
      <c r="B182" s="221" t="s">
        <v>621</v>
      </c>
      <c r="D182" t="s">
        <v>588</v>
      </c>
      <c r="H182" s="129" t="s">
        <v>589</v>
      </c>
    </row>
    <row r="183" spans="2:9" hidden="1" x14ac:dyDescent="0.35">
      <c r="B183" s="221" t="s">
        <v>622</v>
      </c>
      <c r="D183" t="s">
        <v>590</v>
      </c>
      <c r="H183" s="129" t="s">
        <v>591</v>
      </c>
    </row>
    <row r="184" spans="2:9" hidden="1" x14ac:dyDescent="0.35">
      <c r="B184" s="221" t="s">
        <v>623</v>
      </c>
      <c r="D184" t="s">
        <v>592</v>
      </c>
      <c r="H184" s="129" t="s">
        <v>593</v>
      </c>
    </row>
    <row r="185" spans="2:9" hidden="1" x14ac:dyDescent="0.35">
      <c r="B185" s="221" t="s">
        <v>624</v>
      </c>
      <c r="D185" t="s">
        <v>590</v>
      </c>
      <c r="H185" s="129" t="s">
        <v>594</v>
      </c>
    </row>
    <row r="186" spans="2:9" hidden="1" x14ac:dyDescent="0.35">
      <c r="B186" s="221" t="s">
        <v>625</v>
      </c>
      <c r="D186" t="s">
        <v>595</v>
      </c>
    </row>
    <row r="187" spans="2:9" hidden="1" x14ac:dyDescent="0.35">
      <c r="B187" s="221" t="s">
        <v>626</v>
      </c>
      <c r="D187" t="s">
        <v>590</v>
      </c>
    </row>
    <row r="188" spans="2:9" hidden="1" x14ac:dyDescent="0.35">
      <c r="B188" s="221" t="s">
        <v>627</v>
      </c>
    </row>
    <row r="189" spans="2:9" hidden="1" x14ac:dyDescent="0.35">
      <c r="B189" s="221" t="s">
        <v>628</v>
      </c>
    </row>
    <row r="190" spans="2:9" hidden="1" x14ac:dyDescent="0.35">
      <c r="B190" s="221" t="s">
        <v>629</v>
      </c>
    </row>
    <row r="191" spans="2:9" hidden="1" x14ac:dyDescent="0.35">
      <c r="B191" s="221" t="s">
        <v>630</v>
      </c>
    </row>
    <row r="192" spans="2:9" hidden="1" x14ac:dyDescent="0.35">
      <c r="B192" s="221" t="s">
        <v>631</v>
      </c>
    </row>
    <row r="193" spans="2:2" hidden="1" x14ac:dyDescent="0.35">
      <c r="B193" s="221" t="s">
        <v>632</v>
      </c>
    </row>
    <row r="194" spans="2:2" hidden="1" x14ac:dyDescent="0.35">
      <c r="B194" s="221" t="s">
        <v>633</v>
      </c>
    </row>
    <row r="195" spans="2:2" hidden="1" x14ac:dyDescent="0.35">
      <c r="B195" s="221" t="s">
        <v>634</v>
      </c>
    </row>
    <row r="196" spans="2:2" hidden="1" x14ac:dyDescent="0.35">
      <c r="B196" s="221" t="s">
        <v>635</v>
      </c>
    </row>
    <row r="197" spans="2:2" hidden="1" x14ac:dyDescent="0.35">
      <c r="B197" s="221" t="s">
        <v>51</v>
      </c>
    </row>
    <row r="198" spans="2:2" hidden="1" x14ac:dyDescent="0.35">
      <c r="B198" s="221" t="s">
        <v>57</v>
      </c>
    </row>
    <row r="199" spans="2:2" hidden="1" x14ac:dyDescent="0.35">
      <c r="B199" s="221" t="s">
        <v>59</v>
      </c>
    </row>
    <row r="200" spans="2:2" hidden="1" x14ac:dyDescent="0.35">
      <c r="B200" s="221" t="s">
        <v>61</v>
      </c>
    </row>
    <row r="201" spans="2:2" hidden="1" x14ac:dyDescent="0.35">
      <c r="B201" s="221" t="s">
        <v>23</v>
      </c>
    </row>
    <row r="202" spans="2:2" hidden="1" x14ac:dyDescent="0.35">
      <c r="B202" s="221" t="s">
        <v>63</v>
      </c>
    </row>
    <row r="203" spans="2:2" hidden="1" x14ac:dyDescent="0.35">
      <c r="B203" s="221" t="s">
        <v>65</v>
      </c>
    </row>
    <row r="204" spans="2:2" hidden="1" x14ac:dyDescent="0.35">
      <c r="B204" s="221" t="s">
        <v>68</v>
      </c>
    </row>
    <row r="205" spans="2:2" hidden="1" x14ac:dyDescent="0.35">
      <c r="B205" s="221" t="s">
        <v>69</v>
      </c>
    </row>
    <row r="206" spans="2:2" hidden="1" x14ac:dyDescent="0.35">
      <c r="B206" s="221" t="s">
        <v>70</v>
      </c>
    </row>
    <row r="207" spans="2:2" hidden="1" x14ac:dyDescent="0.35">
      <c r="B207" s="221" t="s">
        <v>71</v>
      </c>
    </row>
    <row r="208" spans="2:2" hidden="1" x14ac:dyDescent="0.35">
      <c r="B208" s="221" t="s">
        <v>636</v>
      </c>
    </row>
    <row r="209" spans="2:2" hidden="1" x14ac:dyDescent="0.35">
      <c r="B209" s="221" t="s">
        <v>637</v>
      </c>
    </row>
    <row r="210" spans="2:2" hidden="1" x14ac:dyDescent="0.35">
      <c r="B210" s="221" t="s">
        <v>75</v>
      </c>
    </row>
    <row r="211" spans="2:2" hidden="1" x14ac:dyDescent="0.35">
      <c r="B211" s="221" t="s">
        <v>77</v>
      </c>
    </row>
    <row r="212" spans="2:2" hidden="1" x14ac:dyDescent="0.35">
      <c r="B212" s="221" t="s">
        <v>81</v>
      </c>
    </row>
    <row r="213" spans="2:2" hidden="1" x14ac:dyDescent="0.35">
      <c r="B213" s="221" t="s">
        <v>638</v>
      </c>
    </row>
    <row r="214" spans="2:2" hidden="1" x14ac:dyDescent="0.35">
      <c r="B214" s="221" t="s">
        <v>639</v>
      </c>
    </row>
    <row r="215" spans="2:2" hidden="1" x14ac:dyDescent="0.35">
      <c r="B215" s="221" t="s">
        <v>640</v>
      </c>
    </row>
    <row r="216" spans="2:2" hidden="1" x14ac:dyDescent="0.35">
      <c r="B216" s="221" t="s">
        <v>79</v>
      </c>
    </row>
    <row r="217" spans="2:2" hidden="1" x14ac:dyDescent="0.35">
      <c r="B217" s="221" t="s">
        <v>80</v>
      </c>
    </row>
    <row r="218" spans="2:2" hidden="1" x14ac:dyDescent="0.35">
      <c r="B218" s="221" t="s">
        <v>83</v>
      </c>
    </row>
    <row r="219" spans="2:2" hidden="1" x14ac:dyDescent="0.35">
      <c r="B219" s="221" t="s">
        <v>85</v>
      </c>
    </row>
    <row r="220" spans="2:2" hidden="1" x14ac:dyDescent="0.35">
      <c r="B220" s="221" t="s">
        <v>641</v>
      </c>
    </row>
    <row r="221" spans="2:2" hidden="1" x14ac:dyDescent="0.35">
      <c r="B221" s="221" t="s">
        <v>84</v>
      </c>
    </row>
    <row r="222" spans="2:2" hidden="1" x14ac:dyDescent="0.35">
      <c r="B222" s="221" t="s">
        <v>86</v>
      </c>
    </row>
    <row r="223" spans="2:2" hidden="1" x14ac:dyDescent="0.35">
      <c r="B223" s="221" t="s">
        <v>89</v>
      </c>
    </row>
    <row r="224" spans="2:2" hidden="1" x14ac:dyDescent="0.35">
      <c r="B224" s="221" t="s">
        <v>88</v>
      </c>
    </row>
    <row r="225" spans="2:2" hidden="1" x14ac:dyDescent="0.35">
      <c r="B225" s="221" t="s">
        <v>642</v>
      </c>
    </row>
    <row r="226" spans="2:2" hidden="1" x14ac:dyDescent="0.35">
      <c r="B226" s="221" t="s">
        <v>95</v>
      </c>
    </row>
    <row r="227" spans="2:2" hidden="1" x14ac:dyDescent="0.35">
      <c r="B227" s="221" t="s">
        <v>97</v>
      </c>
    </row>
    <row r="228" spans="2:2" hidden="1" x14ac:dyDescent="0.35">
      <c r="B228" s="221" t="s">
        <v>98</v>
      </c>
    </row>
    <row r="229" spans="2:2" hidden="1" x14ac:dyDescent="0.35">
      <c r="B229" s="221" t="s">
        <v>99</v>
      </c>
    </row>
    <row r="230" spans="2:2" hidden="1" x14ac:dyDescent="0.35">
      <c r="B230" s="221" t="s">
        <v>643</v>
      </c>
    </row>
    <row r="231" spans="2:2" hidden="1" x14ac:dyDescent="0.35">
      <c r="B231" s="221" t="s">
        <v>644</v>
      </c>
    </row>
    <row r="232" spans="2:2" hidden="1" x14ac:dyDescent="0.35">
      <c r="B232" s="221" t="s">
        <v>100</v>
      </c>
    </row>
    <row r="233" spans="2:2" hidden="1" x14ac:dyDescent="0.35">
      <c r="B233" s="221" t="s">
        <v>152</v>
      </c>
    </row>
    <row r="234" spans="2:2" hidden="1" x14ac:dyDescent="0.35">
      <c r="B234" s="221" t="s">
        <v>645</v>
      </c>
    </row>
    <row r="235" spans="2:2" ht="29" hidden="1" x14ac:dyDescent="0.35">
      <c r="B235" s="221" t="s">
        <v>646</v>
      </c>
    </row>
    <row r="236" spans="2:2" hidden="1" x14ac:dyDescent="0.35">
      <c r="B236" s="221" t="s">
        <v>105</v>
      </c>
    </row>
    <row r="237" spans="2:2" hidden="1" x14ac:dyDescent="0.35">
      <c r="B237" s="221" t="s">
        <v>107</v>
      </c>
    </row>
    <row r="238" spans="2:2" hidden="1" x14ac:dyDescent="0.35">
      <c r="B238" s="221" t="s">
        <v>647</v>
      </c>
    </row>
    <row r="239" spans="2:2" hidden="1" x14ac:dyDescent="0.35">
      <c r="B239" s="221" t="s">
        <v>153</v>
      </c>
    </row>
    <row r="240" spans="2:2" hidden="1" x14ac:dyDescent="0.35">
      <c r="B240" s="221" t="s">
        <v>170</v>
      </c>
    </row>
    <row r="241" spans="2:2" hidden="1" x14ac:dyDescent="0.35">
      <c r="B241" s="221" t="s">
        <v>106</v>
      </c>
    </row>
    <row r="242" spans="2:2" hidden="1" x14ac:dyDescent="0.35">
      <c r="B242" s="221" t="s">
        <v>108</v>
      </c>
    </row>
    <row r="243" spans="2:2" hidden="1" x14ac:dyDescent="0.35">
      <c r="B243" s="221" t="s">
        <v>104</v>
      </c>
    </row>
    <row r="244" spans="2:2" hidden="1" x14ac:dyDescent="0.35">
      <c r="B244" s="221" t="s">
        <v>124</v>
      </c>
    </row>
    <row r="245" spans="2:2" hidden="1" x14ac:dyDescent="0.35">
      <c r="B245" s="221" t="s">
        <v>648</v>
      </c>
    </row>
    <row r="246" spans="2:2" hidden="1" x14ac:dyDescent="0.35">
      <c r="B246" s="221" t="s">
        <v>110</v>
      </c>
    </row>
    <row r="247" spans="2:2" hidden="1" x14ac:dyDescent="0.35">
      <c r="B247" s="221" t="s">
        <v>113</v>
      </c>
    </row>
    <row r="248" spans="2:2" hidden="1" x14ac:dyDescent="0.35">
      <c r="B248" s="221" t="s">
        <v>119</v>
      </c>
    </row>
    <row r="249" spans="2:2" hidden="1" x14ac:dyDescent="0.35">
      <c r="B249" s="221" t="s">
        <v>116</v>
      </c>
    </row>
    <row r="250" spans="2:2" ht="29" hidden="1" x14ac:dyDescent="0.35">
      <c r="B250" s="221" t="s">
        <v>649</v>
      </c>
    </row>
    <row r="251" spans="2:2" hidden="1" x14ac:dyDescent="0.35">
      <c r="B251" s="221" t="s">
        <v>114</v>
      </c>
    </row>
    <row r="252" spans="2:2" hidden="1" x14ac:dyDescent="0.35">
      <c r="B252" s="221" t="s">
        <v>115</v>
      </c>
    </row>
    <row r="253" spans="2:2" hidden="1" x14ac:dyDescent="0.35">
      <c r="B253" s="221" t="s">
        <v>126</v>
      </c>
    </row>
    <row r="254" spans="2:2" hidden="1" x14ac:dyDescent="0.35">
      <c r="B254" s="221" t="s">
        <v>123</v>
      </c>
    </row>
    <row r="255" spans="2:2" hidden="1" x14ac:dyDescent="0.35">
      <c r="B255" s="221" t="s">
        <v>122</v>
      </c>
    </row>
    <row r="256" spans="2:2" hidden="1" x14ac:dyDescent="0.35">
      <c r="B256" s="221" t="s">
        <v>125</v>
      </c>
    </row>
    <row r="257" spans="2:2" hidden="1" x14ac:dyDescent="0.35">
      <c r="B257" s="221" t="s">
        <v>117</v>
      </c>
    </row>
    <row r="258" spans="2:2" hidden="1" x14ac:dyDescent="0.35">
      <c r="B258" s="221" t="s">
        <v>118</v>
      </c>
    </row>
    <row r="259" spans="2:2" hidden="1" x14ac:dyDescent="0.35">
      <c r="B259" s="221" t="s">
        <v>111</v>
      </c>
    </row>
    <row r="260" spans="2:2" hidden="1" x14ac:dyDescent="0.35">
      <c r="B260" s="221" t="s">
        <v>112</v>
      </c>
    </row>
    <row r="261" spans="2:2" hidden="1" x14ac:dyDescent="0.35">
      <c r="B261" s="221" t="s">
        <v>127</v>
      </c>
    </row>
    <row r="262" spans="2:2" hidden="1" x14ac:dyDescent="0.35">
      <c r="B262" s="221" t="s">
        <v>133</v>
      </c>
    </row>
    <row r="263" spans="2:2" hidden="1" x14ac:dyDescent="0.35">
      <c r="B263" s="221" t="s">
        <v>134</v>
      </c>
    </row>
    <row r="264" spans="2:2" hidden="1" x14ac:dyDescent="0.35">
      <c r="B264" s="221" t="s">
        <v>132</v>
      </c>
    </row>
    <row r="265" spans="2:2" hidden="1" x14ac:dyDescent="0.35">
      <c r="B265" s="221" t="s">
        <v>650</v>
      </c>
    </row>
    <row r="266" spans="2:2" hidden="1" x14ac:dyDescent="0.35">
      <c r="B266" s="221" t="s">
        <v>129</v>
      </c>
    </row>
    <row r="267" spans="2:2" hidden="1" x14ac:dyDescent="0.35">
      <c r="B267" s="221" t="s">
        <v>128</v>
      </c>
    </row>
    <row r="268" spans="2:2" hidden="1" x14ac:dyDescent="0.35">
      <c r="B268" s="221" t="s">
        <v>136</v>
      </c>
    </row>
    <row r="269" spans="2:2" hidden="1" x14ac:dyDescent="0.35">
      <c r="B269" s="221" t="s">
        <v>137</v>
      </c>
    </row>
    <row r="270" spans="2:2" hidden="1" x14ac:dyDescent="0.35">
      <c r="B270" s="221" t="s">
        <v>139</v>
      </c>
    </row>
    <row r="271" spans="2:2" hidden="1" x14ac:dyDescent="0.35">
      <c r="B271" s="221" t="s">
        <v>142</v>
      </c>
    </row>
    <row r="272" spans="2:2" hidden="1" x14ac:dyDescent="0.35">
      <c r="B272" s="221" t="s">
        <v>143</v>
      </c>
    </row>
    <row r="273" spans="2:2" hidden="1" x14ac:dyDescent="0.35">
      <c r="B273" s="221" t="s">
        <v>138</v>
      </c>
    </row>
    <row r="274" spans="2:2" hidden="1" x14ac:dyDescent="0.35">
      <c r="B274" s="221" t="s">
        <v>140</v>
      </c>
    </row>
    <row r="275" spans="2:2" hidden="1" x14ac:dyDescent="0.35">
      <c r="B275" s="221" t="s">
        <v>144</v>
      </c>
    </row>
    <row r="276" spans="2:2" hidden="1" x14ac:dyDescent="0.35">
      <c r="B276" s="221" t="s">
        <v>651</v>
      </c>
    </row>
    <row r="277" spans="2:2" hidden="1" x14ac:dyDescent="0.35">
      <c r="B277" s="221" t="s">
        <v>141</v>
      </c>
    </row>
    <row r="278" spans="2:2" hidden="1" x14ac:dyDescent="0.35">
      <c r="B278" s="221" t="s">
        <v>149</v>
      </c>
    </row>
    <row r="279" spans="2:2" hidden="1" x14ac:dyDescent="0.35">
      <c r="B279" s="221" t="s">
        <v>150</v>
      </c>
    </row>
    <row r="280" spans="2:2" hidden="1" x14ac:dyDescent="0.35">
      <c r="B280" s="221" t="s">
        <v>151</v>
      </c>
    </row>
    <row r="281" spans="2:2" hidden="1" x14ac:dyDescent="0.35">
      <c r="B281" s="221" t="s">
        <v>158</v>
      </c>
    </row>
    <row r="282" spans="2:2" hidden="1" x14ac:dyDescent="0.35">
      <c r="B282" s="221" t="s">
        <v>171</v>
      </c>
    </row>
    <row r="283" spans="2:2" hidden="1" x14ac:dyDescent="0.35">
      <c r="B283" s="221" t="s">
        <v>159</v>
      </c>
    </row>
    <row r="284" spans="2:2" hidden="1" x14ac:dyDescent="0.35">
      <c r="B284" s="221" t="s">
        <v>166</v>
      </c>
    </row>
    <row r="285" spans="2:2" hidden="1" x14ac:dyDescent="0.35">
      <c r="B285" s="221" t="s">
        <v>162</v>
      </c>
    </row>
    <row r="286" spans="2:2" hidden="1" x14ac:dyDescent="0.35">
      <c r="B286" s="221" t="s">
        <v>66</v>
      </c>
    </row>
    <row r="287" spans="2:2" hidden="1" x14ac:dyDescent="0.35">
      <c r="B287" s="221" t="s">
        <v>156</v>
      </c>
    </row>
    <row r="288" spans="2:2" hidden="1" x14ac:dyDescent="0.35">
      <c r="B288" s="221" t="s">
        <v>160</v>
      </c>
    </row>
    <row r="289" spans="2:2" hidden="1" x14ac:dyDescent="0.35">
      <c r="B289" s="221" t="s">
        <v>157</v>
      </c>
    </row>
    <row r="290" spans="2:2" hidden="1" x14ac:dyDescent="0.35">
      <c r="B290" s="221" t="s">
        <v>172</v>
      </c>
    </row>
    <row r="291" spans="2:2" hidden="1" x14ac:dyDescent="0.35">
      <c r="B291" s="221" t="s">
        <v>652</v>
      </c>
    </row>
    <row r="292" spans="2:2" hidden="1" x14ac:dyDescent="0.35">
      <c r="B292" s="221" t="s">
        <v>165</v>
      </c>
    </row>
    <row r="293" spans="2:2" hidden="1" x14ac:dyDescent="0.35">
      <c r="B293" s="221" t="s">
        <v>173</v>
      </c>
    </row>
    <row r="294" spans="2:2" hidden="1" x14ac:dyDescent="0.35">
      <c r="B294" s="221" t="s">
        <v>161</v>
      </c>
    </row>
    <row r="295" spans="2:2" hidden="1" x14ac:dyDescent="0.35">
      <c r="B295" s="221" t="s">
        <v>176</v>
      </c>
    </row>
    <row r="296" spans="2:2" hidden="1" x14ac:dyDescent="0.35">
      <c r="B296" s="221" t="s">
        <v>653</v>
      </c>
    </row>
    <row r="297" spans="2:2" hidden="1" x14ac:dyDescent="0.35">
      <c r="B297" s="221" t="s">
        <v>181</v>
      </c>
    </row>
    <row r="298" spans="2:2" hidden="1" x14ac:dyDescent="0.35">
      <c r="B298" s="221" t="s">
        <v>178</v>
      </c>
    </row>
    <row r="299" spans="2:2" hidden="1" x14ac:dyDescent="0.35">
      <c r="B299" s="221" t="s">
        <v>177</v>
      </c>
    </row>
    <row r="300" spans="2:2" hidden="1" x14ac:dyDescent="0.35">
      <c r="B300" s="221" t="s">
        <v>186</v>
      </c>
    </row>
    <row r="301" spans="2:2" hidden="1" x14ac:dyDescent="0.35">
      <c r="B301" s="221" t="s">
        <v>182</v>
      </c>
    </row>
    <row r="302" spans="2:2" hidden="1" x14ac:dyDescent="0.35">
      <c r="B302" s="221" t="s">
        <v>183</v>
      </c>
    </row>
    <row r="303" spans="2:2" hidden="1" x14ac:dyDescent="0.35">
      <c r="B303" s="221" t="s">
        <v>184</v>
      </c>
    </row>
    <row r="304" spans="2:2" hidden="1" x14ac:dyDescent="0.35">
      <c r="B304" s="221" t="s">
        <v>185</v>
      </c>
    </row>
    <row r="305" spans="2:2" hidden="1" x14ac:dyDescent="0.35">
      <c r="B305" s="221" t="s">
        <v>187</v>
      </c>
    </row>
    <row r="306" spans="2:2" hidden="1" x14ac:dyDescent="0.35">
      <c r="B306" s="221" t="s">
        <v>654</v>
      </c>
    </row>
    <row r="307" spans="2:2" hidden="1" x14ac:dyDescent="0.35">
      <c r="B307" s="221" t="s">
        <v>188</v>
      </c>
    </row>
    <row r="308" spans="2:2" hidden="1" x14ac:dyDescent="0.35">
      <c r="B308" s="221" t="s">
        <v>189</v>
      </c>
    </row>
    <row r="309" spans="2:2" hidden="1" x14ac:dyDescent="0.35">
      <c r="B309" s="221" t="s">
        <v>194</v>
      </c>
    </row>
    <row r="310" spans="2:2" hidden="1" x14ac:dyDescent="0.35">
      <c r="B310" s="221" t="s">
        <v>195</v>
      </c>
    </row>
    <row r="311" spans="2:2" ht="29" hidden="1" x14ac:dyDescent="0.35">
      <c r="B311" s="221" t="s">
        <v>154</v>
      </c>
    </row>
    <row r="312" spans="2:2" hidden="1" x14ac:dyDescent="0.35">
      <c r="B312" s="221" t="s">
        <v>655</v>
      </c>
    </row>
    <row r="313" spans="2:2" hidden="1" x14ac:dyDescent="0.35">
      <c r="B313" s="221" t="s">
        <v>656</v>
      </c>
    </row>
    <row r="314" spans="2:2" hidden="1" x14ac:dyDescent="0.35">
      <c r="B314" s="221" t="s">
        <v>196</v>
      </c>
    </row>
    <row r="315" spans="2:2" hidden="1" x14ac:dyDescent="0.35">
      <c r="B315" s="221" t="s">
        <v>155</v>
      </c>
    </row>
    <row r="316" spans="2:2" hidden="1" x14ac:dyDescent="0.35">
      <c r="B316" s="221" t="s">
        <v>657</v>
      </c>
    </row>
    <row r="317" spans="2:2" hidden="1" x14ac:dyDescent="0.35">
      <c r="B317" s="221" t="s">
        <v>168</v>
      </c>
    </row>
    <row r="318" spans="2:2" hidden="1" x14ac:dyDescent="0.35">
      <c r="B318" s="221" t="s">
        <v>200</v>
      </c>
    </row>
    <row r="319" spans="2:2" hidden="1" x14ac:dyDescent="0.35">
      <c r="B319" s="221" t="s">
        <v>201</v>
      </c>
    </row>
    <row r="320" spans="2:2" hidden="1" x14ac:dyDescent="0.35">
      <c r="B320" s="221" t="s">
        <v>180</v>
      </c>
    </row>
    <row r="321" hidden="1" x14ac:dyDescent="0.3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1534" yWindow="918"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N22:O23 R22:S23 K22:K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M22:M23 M28 I28 Q22:Q23 E28 E55 E103 I55 M55 M57 I57 Q28 E57 Q57 I65 M65 Q65 Q103 M111 I111 M103 I103 E111 Q55 D63:E63 E105 E107 E109 I105 I107 I109 M105 M107 M109 Q105 Q107 Q109 Q111 H63:I63 L63:M63 P63:Q63 I22:J2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6" fitToHeight="0" orientation="landscape" cellComments="asDisplaye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topLeftCell="A4" workbookViewId="0">
      <selection activeCell="H4" sqref="H4"/>
    </sheetView>
  </sheetViews>
  <sheetFormatPr defaultColWidth="8.81640625" defaultRowHeight="14.5" x14ac:dyDescent="0.35"/>
  <cols>
    <col min="1" max="1" width="2.453125" customWidth="1"/>
    <col min="2" max="2" width="109.26953125" customWidth="1"/>
    <col min="3" max="3" width="2.453125" customWidth="1"/>
  </cols>
  <sheetData>
    <row r="1" spans="2:2" ht="15.5" thickBot="1" x14ac:dyDescent="0.4">
      <c r="B1" s="31" t="s">
        <v>237</v>
      </c>
    </row>
    <row r="2" spans="2:2" ht="273.5" thickBot="1" x14ac:dyDescent="0.4">
      <c r="B2" s="32" t="s">
        <v>238</v>
      </c>
    </row>
    <row r="3" spans="2:2" ht="15.5" thickBot="1" x14ac:dyDescent="0.4">
      <c r="B3" s="31" t="s">
        <v>239</v>
      </c>
    </row>
    <row r="4" spans="2:2" ht="247.5" thickBot="1" x14ac:dyDescent="0.4">
      <c r="B4" s="33" t="s">
        <v>240</v>
      </c>
    </row>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142"/>
  <sheetViews>
    <sheetView topLeftCell="B1" workbookViewId="0">
      <selection sqref="A1:XFD1048576"/>
    </sheetView>
  </sheetViews>
  <sheetFormatPr defaultRowHeight="14.5" x14ac:dyDescent="0.35"/>
  <cols>
    <col min="1" max="1" width="46.7265625" style="532" customWidth="1"/>
    <col min="2" max="2" width="13.1796875" style="533" bestFit="1" customWidth="1"/>
    <col min="3" max="3" width="8" style="523" customWidth="1"/>
    <col min="4" max="4" width="9.54296875" style="533" customWidth="1"/>
    <col min="5" max="5" width="11.26953125" style="533" customWidth="1"/>
    <col min="6" max="6" width="16.26953125" style="534" customWidth="1"/>
    <col min="7" max="7" width="11.7265625" style="535" customWidth="1"/>
    <col min="8" max="8" width="23.26953125" style="533" customWidth="1"/>
    <col min="9" max="9" width="18.453125" style="533" customWidth="1"/>
    <col min="10" max="10" width="18" style="533" customWidth="1"/>
    <col min="11" max="11" width="0.81640625" style="533" customWidth="1"/>
    <col min="12" max="59" width="9.1796875" style="397"/>
    <col min="60" max="239" width="9.1796875" style="463"/>
    <col min="240" max="240" width="46.7265625" style="463" customWidth="1"/>
    <col min="241" max="241" width="9.7265625" style="463" bestFit="1" customWidth="1"/>
    <col min="242" max="242" width="8" style="463" customWidth="1"/>
    <col min="243" max="243" width="9.54296875" style="463" customWidth="1"/>
    <col min="244" max="244" width="11.26953125" style="463" customWidth="1"/>
    <col min="245" max="245" width="16.26953125" style="463" bestFit="1" customWidth="1"/>
    <col min="246" max="246" width="11.7265625" style="463" bestFit="1" customWidth="1"/>
    <col min="247" max="247" width="14.1796875" style="463" bestFit="1" customWidth="1"/>
    <col min="248" max="248" width="18.453125" style="463" customWidth="1"/>
    <col min="249" max="249" width="18" style="463" customWidth="1"/>
    <col min="250" max="250" width="0.81640625" style="463" customWidth="1"/>
    <col min="251" max="251" width="16.26953125" style="463" customWidth="1"/>
    <col min="252" max="252" width="15" style="463" customWidth="1"/>
    <col min="253" max="253" width="9.7265625" style="463" customWidth="1"/>
    <col min="254" max="254" width="5.81640625" style="463" customWidth="1"/>
    <col min="255" max="255" width="4.453125" style="463" customWidth="1"/>
    <col min="256" max="256" width="5.81640625" style="463" customWidth="1"/>
    <col min="257" max="257" width="5.1796875" style="463" customWidth="1"/>
    <col min="258" max="258" width="4.1796875" style="463" customWidth="1"/>
    <col min="259" max="259" width="5.453125" style="463" customWidth="1"/>
    <col min="260" max="260" width="4.26953125" style="463" customWidth="1"/>
    <col min="261" max="261" width="6.26953125" style="463" customWidth="1"/>
    <col min="262" max="262" width="5.453125" style="463" customWidth="1"/>
    <col min="263" max="263" width="6.81640625" style="463" customWidth="1"/>
    <col min="264" max="495" width="9.1796875" style="463"/>
    <col min="496" max="496" width="46.7265625" style="463" customWidth="1"/>
    <col min="497" max="497" width="9.7265625" style="463" bestFit="1" customWidth="1"/>
    <col min="498" max="498" width="8" style="463" customWidth="1"/>
    <col min="499" max="499" width="9.54296875" style="463" customWidth="1"/>
    <col min="500" max="500" width="11.26953125" style="463" customWidth="1"/>
    <col min="501" max="501" width="16.26953125" style="463" bestFit="1" customWidth="1"/>
    <col min="502" max="502" width="11.7265625" style="463" bestFit="1" customWidth="1"/>
    <col min="503" max="503" width="14.1796875" style="463" bestFit="1" customWidth="1"/>
    <col min="504" max="504" width="18.453125" style="463" customWidth="1"/>
    <col min="505" max="505" width="18" style="463" customWidth="1"/>
    <col min="506" max="506" width="0.81640625" style="463" customWidth="1"/>
    <col min="507" max="507" width="16.26953125" style="463" customWidth="1"/>
    <col min="508" max="508" width="15" style="463" customWidth="1"/>
    <col min="509" max="509" width="9.7265625" style="463" customWidth="1"/>
    <col min="510" max="510" width="5.81640625" style="463" customWidth="1"/>
    <col min="511" max="511" width="4.453125" style="463" customWidth="1"/>
    <col min="512" max="512" width="5.81640625" style="463" customWidth="1"/>
    <col min="513" max="513" width="5.1796875" style="463" customWidth="1"/>
    <col min="514" max="514" width="4.1796875" style="463" customWidth="1"/>
    <col min="515" max="515" width="5.453125" style="463" customWidth="1"/>
    <col min="516" max="516" width="4.26953125" style="463" customWidth="1"/>
    <col min="517" max="517" width="6.26953125" style="463" customWidth="1"/>
    <col min="518" max="518" width="5.453125" style="463" customWidth="1"/>
    <col min="519" max="519" width="6.81640625" style="463" customWidth="1"/>
    <col min="520" max="751" width="9.1796875" style="463"/>
    <col min="752" max="752" width="46.7265625" style="463" customWidth="1"/>
    <col min="753" max="753" width="9.7265625" style="463" bestFit="1" customWidth="1"/>
    <col min="754" max="754" width="8" style="463" customWidth="1"/>
    <col min="755" max="755" width="9.54296875" style="463" customWidth="1"/>
    <col min="756" max="756" width="11.26953125" style="463" customWidth="1"/>
    <col min="757" max="757" width="16.26953125" style="463" bestFit="1" customWidth="1"/>
    <col min="758" max="758" width="11.7265625" style="463" bestFit="1" customWidth="1"/>
    <col min="759" max="759" width="14.1796875" style="463" bestFit="1" customWidth="1"/>
    <col min="760" max="760" width="18.453125" style="463" customWidth="1"/>
    <col min="761" max="761" width="18" style="463" customWidth="1"/>
    <col min="762" max="762" width="0.81640625" style="463" customWidth="1"/>
    <col min="763" max="763" width="16.26953125" style="463" customWidth="1"/>
    <col min="764" max="764" width="15" style="463" customWidth="1"/>
    <col min="765" max="765" width="9.7265625" style="463" customWidth="1"/>
    <col min="766" max="766" width="5.81640625" style="463" customWidth="1"/>
    <col min="767" max="767" width="4.453125" style="463" customWidth="1"/>
    <col min="768" max="768" width="5.81640625" style="463" customWidth="1"/>
    <col min="769" max="769" width="5.1796875" style="463" customWidth="1"/>
    <col min="770" max="770" width="4.1796875" style="463" customWidth="1"/>
    <col min="771" max="771" width="5.453125" style="463" customWidth="1"/>
    <col min="772" max="772" width="4.26953125" style="463" customWidth="1"/>
    <col min="773" max="773" width="6.26953125" style="463" customWidth="1"/>
    <col min="774" max="774" width="5.453125" style="463" customWidth="1"/>
    <col min="775" max="775" width="6.81640625" style="463" customWidth="1"/>
    <col min="776" max="1007" width="9.1796875" style="463"/>
    <col min="1008" max="1008" width="46.7265625" style="463" customWidth="1"/>
    <col min="1009" max="1009" width="9.7265625" style="463" bestFit="1" customWidth="1"/>
    <col min="1010" max="1010" width="8" style="463" customWidth="1"/>
    <col min="1011" max="1011" width="9.54296875" style="463" customWidth="1"/>
    <col min="1012" max="1012" width="11.26953125" style="463" customWidth="1"/>
    <col min="1013" max="1013" width="16.26953125" style="463" bestFit="1" customWidth="1"/>
    <col min="1014" max="1014" width="11.7265625" style="463" bestFit="1" customWidth="1"/>
    <col min="1015" max="1015" width="14.1796875" style="463" bestFit="1" customWidth="1"/>
    <col min="1016" max="1016" width="18.453125" style="463" customWidth="1"/>
    <col min="1017" max="1017" width="18" style="463" customWidth="1"/>
    <col min="1018" max="1018" width="0.81640625" style="463" customWidth="1"/>
    <col min="1019" max="1019" width="16.26953125" style="463" customWidth="1"/>
    <col min="1020" max="1020" width="15" style="463" customWidth="1"/>
    <col min="1021" max="1021" width="9.7265625" style="463" customWidth="1"/>
    <col min="1022" max="1022" width="5.81640625" style="463" customWidth="1"/>
    <col min="1023" max="1023" width="4.453125" style="463" customWidth="1"/>
    <col min="1024" max="1024" width="5.81640625" style="463" customWidth="1"/>
    <col min="1025" max="1025" width="5.1796875" style="463" customWidth="1"/>
    <col min="1026" max="1026" width="4.1796875" style="463" customWidth="1"/>
    <col min="1027" max="1027" width="5.453125" style="463" customWidth="1"/>
    <col min="1028" max="1028" width="4.26953125" style="463" customWidth="1"/>
    <col min="1029" max="1029" width="6.26953125" style="463" customWidth="1"/>
    <col min="1030" max="1030" width="5.453125" style="463" customWidth="1"/>
    <col min="1031" max="1031" width="6.81640625" style="463" customWidth="1"/>
    <col min="1032" max="1263" width="9.1796875" style="463"/>
    <col min="1264" max="1264" width="46.7265625" style="463" customWidth="1"/>
    <col min="1265" max="1265" width="9.7265625" style="463" bestFit="1" customWidth="1"/>
    <col min="1266" max="1266" width="8" style="463" customWidth="1"/>
    <col min="1267" max="1267" width="9.54296875" style="463" customWidth="1"/>
    <col min="1268" max="1268" width="11.26953125" style="463" customWidth="1"/>
    <col min="1269" max="1269" width="16.26953125" style="463" bestFit="1" customWidth="1"/>
    <col min="1270" max="1270" width="11.7265625" style="463" bestFit="1" customWidth="1"/>
    <col min="1271" max="1271" width="14.1796875" style="463" bestFit="1" customWidth="1"/>
    <col min="1272" max="1272" width="18.453125" style="463" customWidth="1"/>
    <col min="1273" max="1273" width="18" style="463" customWidth="1"/>
    <col min="1274" max="1274" width="0.81640625" style="463" customWidth="1"/>
    <col min="1275" max="1275" width="16.26953125" style="463" customWidth="1"/>
    <col min="1276" max="1276" width="15" style="463" customWidth="1"/>
    <col min="1277" max="1277" width="9.7265625" style="463" customWidth="1"/>
    <col min="1278" max="1278" width="5.81640625" style="463" customWidth="1"/>
    <col min="1279" max="1279" width="4.453125" style="463" customWidth="1"/>
    <col min="1280" max="1280" width="5.81640625" style="463" customWidth="1"/>
    <col min="1281" max="1281" width="5.1796875" style="463" customWidth="1"/>
    <col min="1282" max="1282" width="4.1796875" style="463" customWidth="1"/>
    <col min="1283" max="1283" width="5.453125" style="463" customWidth="1"/>
    <col min="1284" max="1284" width="4.26953125" style="463" customWidth="1"/>
    <col min="1285" max="1285" width="6.26953125" style="463" customWidth="1"/>
    <col min="1286" max="1286" width="5.453125" style="463" customWidth="1"/>
    <col min="1287" max="1287" width="6.81640625" style="463" customWidth="1"/>
    <col min="1288" max="1519" width="9.1796875" style="463"/>
    <col min="1520" max="1520" width="46.7265625" style="463" customWidth="1"/>
    <col min="1521" max="1521" width="9.7265625" style="463" bestFit="1" customWidth="1"/>
    <col min="1522" max="1522" width="8" style="463" customWidth="1"/>
    <col min="1523" max="1523" width="9.54296875" style="463" customWidth="1"/>
    <col min="1524" max="1524" width="11.26953125" style="463" customWidth="1"/>
    <col min="1525" max="1525" width="16.26953125" style="463" bestFit="1" customWidth="1"/>
    <col min="1526" max="1526" width="11.7265625" style="463" bestFit="1" customWidth="1"/>
    <col min="1527" max="1527" width="14.1796875" style="463" bestFit="1" customWidth="1"/>
    <col min="1528" max="1528" width="18.453125" style="463" customWidth="1"/>
    <col min="1529" max="1529" width="18" style="463" customWidth="1"/>
    <col min="1530" max="1530" width="0.81640625" style="463" customWidth="1"/>
    <col min="1531" max="1531" width="16.26953125" style="463" customWidth="1"/>
    <col min="1532" max="1532" width="15" style="463" customWidth="1"/>
    <col min="1533" max="1533" width="9.7265625" style="463" customWidth="1"/>
    <col min="1534" max="1534" width="5.81640625" style="463" customWidth="1"/>
    <col min="1535" max="1535" width="4.453125" style="463" customWidth="1"/>
    <col min="1536" max="1536" width="5.81640625" style="463" customWidth="1"/>
    <col min="1537" max="1537" width="5.1796875" style="463" customWidth="1"/>
    <col min="1538" max="1538" width="4.1796875" style="463" customWidth="1"/>
    <col min="1539" max="1539" width="5.453125" style="463" customWidth="1"/>
    <col min="1540" max="1540" width="4.26953125" style="463" customWidth="1"/>
    <col min="1541" max="1541" width="6.26953125" style="463" customWidth="1"/>
    <col min="1542" max="1542" width="5.453125" style="463" customWidth="1"/>
    <col min="1543" max="1543" width="6.81640625" style="463" customWidth="1"/>
    <col min="1544" max="1775" width="9.1796875" style="463"/>
    <col min="1776" max="1776" width="46.7265625" style="463" customWidth="1"/>
    <col min="1777" max="1777" width="9.7265625" style="463" bestFit="1" customWidth="1"/>
    <col min="1778" max="1778" width="8" style="463" customWidth="1"/>
    <col min="1779" max="1779" width="9.54296875" style="463" customWidth="1"/>
    <col min="1780" max="1780" width="11.26953125" style="463" customWidth="1"/>
    <col min="1781" max="1781" width="16.26953125" style="463" bestFit="1" customWidth="1"/>
    <col min="1782" max="1782" width="11.7265625" style="463" bestFit="1" customWidth="1"/>
    <col min="1783" max="1783" width="14.1796875" style="463" bestFit="1" customWidth="1"/>
    <col min="1784" max="1784" width="18.453125" style="463" customWidth="1"/>
    <col min="1785" max="1785" width="18" style="463" customWidth="1"/>
    <col min="1786" max="1786" width="0.81640625" style="463" customWidth="1"/>
    <col min="1787" max="1787" width="16.26953125" style="463" customWidth="1"/>
    <col min="1788" max="1788" width="15" style="463" customWidth="1"/>
    <col min="1789" max="1789" width="9.7265625" style="463" customWidth="1"/>
    <col min="1790" max="1790" width="5.81640625" style="463" customWidth="1"/>
    <col min="1791" max="1791" width="4.453125" style="463" customWidth="1"/>
    <col min="1792" max="1792" width="5.81640625" style="463" customWidth="1"/>
    <col min="1793" max="1793" width="5.1796875" style="463" customWidth="1"/>
    <col min="1794" max="1794" width="4.1796875" style="463" customWidth="1"/>
    <col min="1795" max="1795" width="5.453125" style="463" customWidth="1"/>
    <col min="1796" max="1796" width="4.26953125" style="463" customWidth="1"/>
    <col min="1797" max="1797" width="6.26953125" style="463" customWidth="1"/>
    <col min="1798" max="1798" width="5.453125" style="463" customWidth="1"/>
    <col min="1799" max="1799" width="6.81640625" style="463" customWidth="1"/>
    <col min="1800" max="2031" width="9.1796875" style="463"/>
    <col min="2032" max="2032" width="46.7265625" style="463" customWidth="1"/>
    <col min="2033" max="2033" width="9.7265625" style="463" bestFit="1" customWidth="1"/>
    <col min="2034" max="2034" width="8" style="463" customWidth="1"/>
    <col min="2035" max="2035" width="9.54296875" style="463" customWidth="1"/>
    <col min="2036" max="2036" width="11.26953125" style="463" customWidth="1"/>
    <col min="2037" max="2037" width="16.26953125" style="463" bestFit="1" customWidth="1"/>
    <col min="2038" max="2038" width="11.7265625" style="463" bestFit="1" customWidth="1"/>
    <col min="2039" max="2039" width="14.1796875" style="463" bestFit="1" customWidth="1"/>
    <col min="2040" max="2040" width="18.453125" style="463" customWidth="1"/>
    <col min="2041" max="2041" width="18" style="463" customWidth="1"/>
    <col min="2042" max="2042" width="0.81640625" style="463" customWidth="1"/>
    <col min="2043" max="2043" width="16.26953125" style="463" customWidth="1"/>
    <col min="2044" max="2044" width="15" style="463" customWidth="1"/>
    <col min="2045" max="2045" width="9.7265625" style="463" customWidth="1"/>
    <col min="2046" max="2046" width="5.81640625" style="463" customWidth="1"/>
    <col min="2047" max="2047" width="4.453125" style="463" customWidth="1"/>
    <col min="2048" max="2048" width="5.81640625" style="463" customWidth="1"/>
    <col min="2049" max="2049" width="5.1796875" style="463" customWidth="1"/>
    <col min="2050" max="2050" width="4.1796875" style="463" customWidth="1"/>
    <col min="2051" max="2051" width="5.453125" style="463" customWidth="1"/>
    <col min="2052" max="2052" width="4.26953125" style="463" customWidth="1"/>
    <col min="2053" max="2053" width="6.26953125" style="463" customWidth="1"/>
    <col min="2054" max="2054" width="5.453125" style="463" customWidth="1"/>
    <col min="2055" max="2055" width="6.81640625" style="463" customWidth="1"/>
    <col min="2056" max="2287" width="9.1796875" style="463"/>
    <col min="2288" max="2288" width="46.7265625" style="463" customWidth="1"/>
    <col min="2289" max="2289" width="9.7265625" style="463" bestFit="1" customWidth="1"/>
    <col min="2290" max="2290" width="8" style="463" customWidth="1"/>
    <col min="2291" max="2291" width="9.54296875" style="463" customWidth="1"/>
    <col min="2292" max="2292" width="11.26953125" style="463" customWidth="1"/>
    <col min="2293" max="2293" width="16.26953125" style="463" bestFit="1" customWidth="1"/>
    <col min="2294" max="2294" width="11.7265625" style="463" bestFit="1" customWidth="1"/>
    <col min="2295" max="2295" width="14.1796875" style="463" bestFit="1" customWidth="1"/>
    <col min="2296" max="2296" width="18.453125" style="463" customWidth="1"/>
    <col min="2297" max="2297" width="18" style="463" customWidth="1"/>
    <col min="2298" max="2298" width="0.81640625" style="463" customWidth="1"/>
    <col min="2299" max="2299" width="16.26953125" style="463" customWidth="1"/>
    <col min="2300" max="2300" width="15" style="463" customWidth="1"/>
    <col min="2301" max="2301" width="9.7265625" style="463" customWidth="1"/>
    <col min="2302" max="2302" width="5.81640625" style="463" customWidth="1"/>
    <col min="2303" max="2303" width="4.453125" style="463" customWidth="1"/>
    <col min="2304" max="2304" width="5.81640625" style="463" customWidth="1"/>
    <col min="2305" max="2305" width="5.1796875" style="463" customWidth="1"/>
    <col min="2306" max="2306" width="4.1796875" style="463" customWidth="1"/>
    <col min="2307" max="2307" width="5.453125" style="463" customWidth="1"/>
    <col min="2308" max="2308" width="4.26953125" style="463" customWidth="1"/>
    <col min="2309" max="2309" width="6.26953125" style="463" customWidth="1"/>
    <col min="2310" max="2310" width="5.453125" style="463" customWidth="1"/>
    <col min="2311" max="2311" width="6.81640625" style="463" customWidth="1"/>
    <col min="2312" max="2543" width="9.1796875" style="463"/>
    <col min="2544" max="2544" width="46.7265625" style="463" customWidth="1"/>
    <col min="2545" max="2545" width="9.7265625" style="463" bestFit="1" customWidth="1"/>
    <col min="2546" max="2546" width="8" style="463" customWidth="1"/>
    <col min="2547" max="2547" width="9.54296875" style="463" customWidth="1"/>
    <col min="2548" max="2548" width="11.26953125" style="463" customWidth="1"/>
    <col min="2549" max="2549" width="16.26953125" style="463" bestFit="1" customWidth="1"/>
    <col min="2550" max="2550" width="11.7265625" style="463" bestFit="1" customWidth="1"/>
    <col min="2551" max="2551" width="14.1796875" style="463" bestFit="1" customWidth="1"/>
    <col min="2552" max="2552" width="18.453125" style="463" customWidth="1"/>
    <col min="2553" max="2553" width="18" style="463" customWidth="1"/>
    <col min="2554" max="2554" width="0.81640625" style="463" customWidth="1"/>
    <col min="2555" max="2555" width="16.26953125" style="463" customWidth="1"/>
    <col min="2556" max="2556" width="15" style="463" customWidth="1"/>
    <col min="2557" max="2557" width="9.7265625" style="463" customWidth="1"/>
    <col min="2558" max="2558" width="5.81640625" style="463" customWidth="1"/>
    <col min="2559" max="2559" width="4.453125" style="463" customWidth="1"/>
    <col min="2560" max="2560" width="5.81640625" style="463" customWidth="1"/>
    <col min="2561" max="2561" width="5.1796875" style="463" customWidth="1"/>
    <col min="2562" max="2562" width="4.1796875" style="463" customWidth="1"/>
    <col min="2563" max="2563" width="5.453125" style="463" customWidth="1"/>
    <col min="2564" max="2564" width="4.26953125" style="463" customWidth="1"/>
    <col min="2565" max="2565" width="6.26953125" style="463" customWidth="1"/>
    <col min="2566" max="2566" width="5.453125" style="463" customWidth="1"/>
    <col min="2567" max="2567" width="6.81640625" style="463" customWidth="1"/>
    <col min="2568" max="2799" width="9.1796875" style="463"/>
    <col min="2800" max="2800" width="46.7265625" style="463" customWidth="1"/>
    <col min="2801" max="2801" width="9.7265625" style="463" bestFit="1" customWidth="1"/>
    <col min="2802" max="2802" width="8" style="463" customWidth="1"/>
    <col min="2803" max="2803" width="9.54296875" style="463" customWidth="1"/>
    <col min="2804" max="2804" width="11.26953125" style="463" customWidth="1"/>
    <col min="2805" max="2805" width="16.26953125" style="463" bestFit="1" customWidth="1"/>
    <col min="2806" max="2806" width="11.7265625" style="463" bestFit="1" customWidth="1"/>
    <col min="2807" max="2807" width="14.1796875" style="463" bestFit="1" customWidth="1"/>
    <col min="2808" max="2808" width="18.453125" style="463" customWidth="1"/>
    <col min="2809" max="2809" width="18" style="463" customWidth="1"/>
    <col min="2810" max="2810" width="0.81640625" style="463" customWidth="1"/>
    <col min="2811" max="2811" width="16.26953125" style="463" customWidth="1"/>
    <col min="2812" max="2812" width="15" style="463" customWidth="1"/>
    <col min="2813" max="2813" width="9.7265625" style="463" customWidth="1"/>
    <col min="2814" max="2814" width="5.81640625" style="463" customWidth="1"/>
    <col min="2815" max="2815" width="4.453125" style="463" customWidth="1"/>
    <col min="2816" max="2816" width="5.81640625" style="463" customWidth="1"/>
    <col min="2817" max="2817" width="5.1796875" style="463" customWidth="1"/>
    <col min="2818" max="2818" width="4.1796875" style="463" customWidth="1"/>
    <col min="2819" max="2819" width="5.453125" style="463" customWidth="1"/>
    <col min="2820" max="2820" width="4.26953125" style="463" customWidth="1"/>
    <col min="2821" max="2821" width="6.26953125" style="463" customWidth="1"/>
    <col min="2822" max="2822" width="5.453125" style="463" customWidth="1"/>
    <col min="2823" max="2823" width="6.81640625" style="463" customWidth="1"/>
    <col min="2824" max="3055" width="9.1796875" style="463"/>
    <col min="3056" max="3056" width="46.7265625" style="463" customWidth="1"/>
    <col min="3057" max="3057" width="9.7265625" style="463" bestFit="1" customWidth="1"/>
    <col min="3058" max="3058" width="8" style="463" customWidth="1"/>
    <col min="3059" max="3059" width="9.54296875" style="463" customWidth="1"/>
    <col min="3060" max="3060" width="11.26953125" style="463" customWidth="1"/>
    <col min="3061" max="3061" width="16.26953125" style="463" bestFit="1" customWidth="1"/>
    <col min="3062" max="3062" width="11.7265625" style="463" bestFit="1" customWidth="1"/>
    <col min="3063" max="3063" width="14.1796875" style="463" bestFit="1" customWidth="1"/>
    <col min="3064" max="3064" width="18.453125" style="463" customWidth="1"/>
    <col min="3065" max="3065" width="18" style="463" customWidth="1"/>
    <col min="3066" max="3066" width="0.81640625" style="463" customWidth="1"/>
    <col min="3067" max="3067" width="16.26953125" style="463" customWidth="1"/>
    <col min="3068" max="3068" width="15" style="463" customWidth="1"/>
    <col min="3069" max="3069" width="9.7265625" style="463" customWidth="1"/>
    <col min="3070" max="3070" width="5.81640625" style="463" customWidth="1"/>
    <col min="3071" max="3071" width="4.453125" style="463" customWidth="1"/>
    <col min="3072" max="3072" width="5.81640625" style="463" customWidth="1"/>
    <col min="3073" max="3073" width="5.1796875" style="463" customWidth="1"/>
    <col min="3074" max="3074" width="4.1796875" style="463" customWidth="1"/>
    <col min="3075" max="3075" width="5.453125" style="463" customWidth="1"/>
    <col min="3076" max="3076" width="4.26953125" style="463" customWidth="1"/>
    <col min="3077" max="3077" width="6.26953125" style="463" customWidth="1"/>
    <col min="3078" max="3078" width="5.453125" style="463" customWidth="1"/>
    <col min="3079" max="3079" width="6.81640625" style="463" customWidth="1"/>
    <col min="3080" max="3311" width="9.1796875" style="463"/>
    <col min="3312" max="3312" width="46.7265625" style="463" customWidth="1"/>
    <col min="3313" max="3313" width="9.7265625" style="463" bestFit="1" customWidth="1"/>
    <col min="3314" max="3314" width="8" style="463" customWidth="1"/>
    <col min="3315" max="3315" width="9.54296875" style="463" customWidth="1"/>
    <col min="3316" max="3316" width="11.26953125" style="463" customWidth="1"/>
    <col min="3317" max="3317" width="16.26953125" style="463" bestFit="1" customWidth="1"/>
    <col min="3318" max="3318" width="11.7265625" style="463" bestFit="1" customWidth="1"/>
    <col min="3319" max="3319" width="14.1796875" style="463" bestFit="1" customWidth="1"/>
    <col min="3320" max="3320" width="18.453125" style="463" customWidth="1"/>
    <col min="3321" max="3321" width="18" style="463" customWidth="1"/>
    <col min="3322" max="3322" width="0.81640625" style="463" customWidth="1"/>
    <col min="3323" max="3323" width="16.26953125" style="463" customWidth="1"/>
    <col min="3324" max="3324" width="15" style="463" customWidth="1"/>
    <col min="3325" max="3325" width="9.7265625" style="463" customWidth="1"/>
    <col min="3326" max="3326" width="5.81640625" style="463" customWidth="1"/>
    <col min="3327" max="3327" width="4.453125" style="463" customWidth="1"/>
    <col min="3328" max="3328" width="5.81640625" style="463" customWidth="1"/>
    <col min="3329" max="3329" width="5.1796875" style="463" customWidth="1"/>
    <col min="3330" max="3330" width="4.1796875" style="463" customWidth="1"/>
    <col min="3331" max="3331" width="5.453125" style="463" customWidth="1"/>
    <col min="3332" max="3332" width="4.26953125" style="463" customWidth="1"/>
    <col min="3333" max="3333" width="6.26953125" style="463" customWidth="1"/>
    <col min="3334" max="3334" width="5.453125" style="463" customWidth="1"/>
    <col min="3335" max="3335" width="6.81640625" style="463" customWidth="1"/>
    <col min="3336" max="3567" width="9.1796875" style="463"/>
    <col min="3568" max="3568" width="46.7265625" style="463" customWidth="1"/>
    <col min="3569" max="3569" width="9.7265625" style="463" bestFit="1" customWidth="1"/>
    <col min="3570" max="3570" width="8" style="463" customWidth="1"/>
    <col min="3571" max="3571" width="9.54296875" style="463" customWidth="1"/>
    <col min="3572" max="3572" width="11.26953125" style="463" customWidth="1"/>
    <col min="3573" max="3573" width="16.26953125" style="463" bestFit="1" customWidth="1"/>
    <col min="3574" max="3574" width="11.7265625" style="463" bestFit="1" customWidth="1"/>
    <col min="3575" max="3575" width="14.1796875" style="463" bestFit="1" customWidth="1"/>
    <col min="3576" max="3576" width="18.453125" style="463" customWidth="1"/>
    <col min="3577" max="3577" width="18" style="463" customWidth="1"/>
    <col min="3578" max="3578" width="0.81640625" style="463" customWidth="1"/>
    <col min="3579" max="3579" width="16.26953125" style="463" customWidth="1"/>
    <col min="3580" max="3580" width="15" style="463" customWidth="1"/>
    <col min="3581" max="3581" width="9.7265625" style="463" customWidth="1"/>
    <col min="3582" max="3582" width="5.81640625" style="463" customWidth="1"/>
    <col min="3583" max="3583" width="4.453125" style="463" customWidth="1"/>
    <col min="3584" max="3584" width="5.81640625" style="463" customWidth="1"/>
    <col min="3585" max="3585" width="5.1796875" style="463" customWidth="1"/>
    <col min="3586" max="3586" width="4.1796875" style="463" customWidth="1"/>
    <col min="3587" max="3587" width="5.453125" style="463" customWidth="1"/>
    <col min="3588" max="3588" width="4.26953125" style="463" customWidth="1"/>
    <col min="3589" max="3589" width="6.26953125" style="463" customWidth="1"/>
    <col min="3590" max="3590" width="5.453125" style="463" customWidth="1"/>
    <col min="3591" max="3591" width="6.81640625" style="463" customWidth="1"/>
    <col min="3592" max="3823" width="9.1796875" style="463"/>
    <col min="3824" max="3824" width="46.7265625" style="463" customWidth="1"/>
    <col min="3825" max="3825" width="9.7265625" style="463" bestFit="1" customWidth="1"/>
    <col min="3826" max="3826" width="8" style="463" customWidth="1"/>
    <col min="3827" max="3827" width="9.54296875" style="463" customWidth="1"/>
    <col min="3828" max="3828" width="11.26953125" style="463" customWidth="1"/>
    <col min="3829" max="3829" width="16.26953125" style="463" bestFit="1" customWidth="1"/>
    <col min="3830" max="3830" width="11.7265625" style="463" bestFit="1" customWidth="1"/>
    <col min="3831" max="3831" width="14.1796875" style="463" bestFit="1" customWidth="1"/>
    <col min="3832" max="3832" width="18.453125" style="463" customWidth="1"/>
    <col min="3833" max="3833" width="18" style="463" customWidth="1"/>
    <col min="3834" max="3834" width="0.81640625" style="463" customWidth="1"/>
    <col min="3835" max="3835" width="16.26953125" style="463" customWidth="1"/>
    <col min="3836" max="3836" width="15" style="463" customWidth="1"/>
    <col min="3837" max="3837" width="9.7265625" style="463" customWidth="1"/>
    <col min="3838" max="3838" width="5.81640625" style="463" customWidth="1"/>
    <col min="3839" max="3839" width="4.453125" style="463" customWidth="1"/>
    <col min="3840" max="3840" width="5.81640625" style="463" customWidth="1"/>
    <col min="3841" max="3841" width="5.1796875" style="463" customWidth="1"/>
    <col min="3842" max="3842" width="4.1796875" style="463" customWidth="1"/>
    <col min="3843" max="3843" width="5.453125" style="463" customWidth="1"/>
    <col min="3844" max="3844" width="4.26953125" style="463" customWidth="1"/>
    <col min="3845" max="3845" width="6.26953125" style="463" customWidth="1"/>
    <col min="3846" max="3846" width="5.453125" style="463" customWidth="1"/>
    <col min="3847" max="3847" width="6.81640625" style="463" customWidth="1"/>
    <col min="3848" max="4079" width="9.1796875" style="463"/>
    <col min="4080" max="4080" width="46.7265625" style="463" customWidth="1"/>
    <col min="4081" max="4081" width="9.7265625" style="463" bestFit="1" customWidth="1"/>
    <col min="4082" max="4082" width="8" style="463" customWidth="1"/>
    <col min="4083" max="4083" width="9.54296875" style="463" customWidth="1"/>
    <col min="4084" max="4084" width="11.26953125" style="463" customWidth="1"/>
    <col min="4085" max="4085" width="16.26953125" style="463" bestFit="1" customWidth="1"/>
    <col min="4086" max="4086" width="11.7265625" style="463" bestFit="1" customWidth="1"/>
    <col min="4087" max="4087" width="14.1796875" style="463" bestFit="1" customWidth="1"/>
    <col min="4088" max="4088" width="18.453125" style="463" customWidth="1"/>
    <col min="4089" max="4089" width="18" style="463" customWidth="1"/>
    <col min="4090" max="4090" width="0.81640625" style="463" customWidth="1"/>
    <col min="4091" max="4091" width="16.26953125" style="463" customWidth="1"/>
    <col min="4092" max="4092" width="15" style="463" customWidth="1"/>
    <col min="4093" max="4093" width="9.7265625" style="463" customWidth="1"/>
    <col min="4094" max="4094" width="5.81640625" style="463" customWidth="1"/>
    <col min="4095" max="4095" width="4.453125" style="463" customWidth="1"/>
    <col min="4096" max="4096" width="5.81640625" style="463" customWidth="1"/>
    <col min="4097" max="4097" width="5.1796875" style="463" customWidth="1"/>
    <col min="4098" max="4098" width="4.1796875" style="463" customWidth="1"/>
    <col min="4099" max="4099" width="5.453125" style="463" customWidth="1"/>
    <col min="4100" max="4100" width="4.26953125" style="463" customWidth="1"/>
    <col min="4101" max="4101" width="6.26953125" style="463" customWidth="1"/>
    <col min="4102" max="4102" width="5.453125" style="463" customWidth="1"/>
    <col min="4103" max="4103" width="6.81640625" style="463" customWidth="1"/>
    <col min="4104" max="4335" width="9.1796875" style="463"/>
    <col min="4336" max="4336" width="46.7265625" style="463" customWidth="1"/>
    <col min="4337" max="4337" width="9.7265625" style="463" bestFit="1" customWidth="1"/>
    <col min="4338" max="4338" width="8" style="463" customWidth="1"/>
    <col min="4339" max="4339" width="9.54296875" style="463" customWidth="1"/>
    <col min="4340" max="4340" width="11.26953125" style="463" customWidth="1"/>
    <col min="4341" max="4341" width="16.26953125" style="463" bestFit="1" customWidth="1"/>
    <col min="4342" max="4342" width="11.7265625" style="463" bestFit="1" customWidth="1"/>
    <col min="4343" max="4343" width="14.1796875" style="463" bestFit="1" customWidth="1"/>
    <col min="4344" max="4344" width="18.453125" style="463" customWidth="1"/>
    <col min="4345" max="4345" width="18" style="463" customWidth="1"/>
    <col min="4346" max="4346" width="0.81640625" style="463" customWidth="1"/>
    <col min="4347" max="4347" width="16.26953125" style="463" customWidth="1"/>
    <col min="4348" max="4348" width="15" style="463" customWidth="1"/>
    <col min="4349" max="4349" width="9.7265625" style="463" customWidth="1"/>
    <col min="4350" max="4350" width="5.81640625" style="463" customWidth="1"/>
    <col min="4351" max="4351" width="4.453125" style="463" customWidth="1"/>
    <col min="4352" max="4352" width="5.81640625" style="463" customWidth="1"/>
    <col min="4353" max="4353" width="5.1796875" style="463" customWidth="1"/>
    <col min="4354" max="4354" width="4.1796875" style="463" customWidth="1"/>
    <col min="4355" max="4355" width="5.453125" style="463" customWidth="1"/>
    <col min="4356" max="4356" width="4.26953125" style="463" customWidth="1"/>
    <col min="4357" max="4357" width="6.26953125" style="463" customWidth="1"/>
    <col min="4358" max="4358" width="5.453125" style="463" customWidth="1"/>
    <col min="4359" max="4359" width="6.81640625" style="463" customWidth="1"/>
    <col min="4360" max="4591" width="9.1796875" style="463"/>
    <col min="4592" max="4592" width="46.7265625" style="463" customWidth="1"/>
    <col min="4593" max="4593" width="9.7265625" style="463" bestFit="1" customWidth="1"/>
    <col min="4594" max="4594" width="8" style="463" customWidth="1"/>
    <col min="4595" max="4595" width="9.54296875" style="463" customWidth="1"/>
    <col min="4596" max="4596" width="11.26953125" style="463" customWidth="1"/>
    <col min="4597" max="4597" width="16.26953125" style="463" bestFit="1" customWidth="1"/>
    <col min="4598" max="4598" width="11.7265625" style="463" bestFit="1" customWidth="1"/>
    <col min="4599" max="4599" width="14.1796875" style="463" bestFit="1" customWidth="1"/>
    <col min="4600" max="4600" width="18.453125" style="463" customWidth="1"/>
    <col min="4601" max="4601" width="18" style="463" customWidth="1"/>
    <col min="4602" max="4602" width="0.81640625" style="463" customWidth="1"/>
    <col min="4603" max="4603" width="16.26953125" style="463" customWidth="1"/>
    <col min="4604" max="4604" width="15" style="463" customWidth="1"/>
    <col min="4605" max="4605" width="9.7265625" style="463" customWidth="1"/>
    <col min="4606" max="4606" width="5.81640625" style="463" customWidth="1"/>
    <col min="4607" max="4607" width="4.453125" style="463" customWidth="1"/>
    <col min="4608" max="4608" width="5.81640625" style="463" customWidth="1"/>
    <col min="4609" max="4609" width="5.1796875" style="463" customWidth="1"/>
    <col min="4610" max="4610" width="4.1796875" style="463" customWidth="1"/>
    <col min="4611" max="4611" width="5.453125" style="463" customWidth="1"/>
    <col min="4612" max="4612" width="4.26953125" style="463" customWidth="1"/>
    <col min="4613" max="4613" width="6.26953125" style="463" customWidth="1"/>
    <col min="4614" max="4614" width="5.453125" style="463" customWidth="1"/>
    <col min="4615" max="4615" width="6.81640625" style="463" customWidth="1"/>
    <col min="4616" max="4847" width="9.1796875" style="463"/>
    <col min="4848" max="4848" width="46.7265625" style="463" customWidth="1"/>
    <col min="4849" max="4849" width="9.7265625" style="463" bestFit="1" customWidth="1"/>
    <col min="4850" max="4850" width="8" style="463" customWidth="1"/>
    <col min="4851" max="4851" width="9.54296875" style="463" customWidth="1"/>
    <col min="4852" max="4852" width="11.26953125" style="463" customWidth="1"/>
    <col min="4853" max="4853" width="16.26953125" style="463" bestFit="1" customWidth="1"/>
    <col min="4854" max="4854" width="11.7265625" style="463" bestFit="1" customWidth="1"/>
    <col min="4855" max="4855" width="14.1796875" style="463" bestFit="1" customWidth="1"/>
    <col min="4856" max="4856" width="18.453125" style="463" customWidth="1"/>
    <col min="4857" max="4857" width="18" style="463" customWidth="1"/>
    <col min="4858" max="4858" width="0.81640625" style="463" customWidth="1"/>
    <col min="4859" max="4859" width="16.26953125" style="463" customWidth="1"/>
    <col min="4860" max="4860" width="15" style="463" customWidth="1"/>
    <col min="4861" max="4861" width="9.7265625" style="463" customWidth="1"/>
    <col min="4862" max="4862" width="5.81640625" style="463" customWidth="1"/>
    <col min="4863" max="4863" width="4.453125" style="463" customWidth="1"/>
    <col min="4864" max="4864" width="5.81640625" style="463" customWidth="1"/>
    <col min="4865" max="4865" width="5.1796875" style="463" customWidth="1"/>
    <col min="4866" max="4866" width="4.1796875" style="463" customWidth="1"/>
    <col min="4867" max="4867" width="5.453125" style="463" customWidth="1"/>
    <col min="4868" max="4868" width="4.26953125" style="463" customWidth="1"/>
    <col min="4869" max="4869" width="6.26953125" style="463" customWidth="1"/>
    <col min="4870" max="4870" width="5.453125" style="463" customWidth="1"/>
    <col min="4871" max="4871" width="6.81640625" style="463" customWidth="1"/>
    <col min="4872" max="5103" width="9.1796875" style="463"/>
    <col min="5104" max="5104" width="46.7265625" style="463" customWidth="1"/>
    <col min="5105" max="5105" width="9.7265625" style="463" bestFit="1" customWidth="1"/>
    <col min="5106" max="5106" width="8" style="463" customWidth="1"/>
    <col min="5107" max="5107" width="9.54296875" style="463" customWidth="1"/>
    <col min="5108" max="5108" width="11.26953125" style="463" customWidth="1"/>
    <col min="5109" max="5109" width="16.26953125" style="463" bestFit="1" customWidth="1"/>
    <col min="5110" max="5110" width="11.7265625" style="463" bestFit="1" customWidth="1"/>
    <col min="5111" max="5111" width="14.1796875" style="463" bestFit="1" customWidth="1"/>
    <col min="5112" max="5112" width="18.453125" style="463" customWidth="1"/>
    <col min="5113" max="5113" width="18" style="463" customWidth="1"/>
    <col min="5114" max="5114" width="0.81640625" style="463" customWidth="1"/>
    <col min="5115" max="5115" width="16.26953125" style="463" customWidth="1"/>
    <col min="5116" max="5116" width="15" style="463" customWidth="1"/>
    <col min="5117" max="5117" width="9.7265625" style="463" customWidth="1"/>
    <col min="5118" max="5118" width="5.81640625" style="463" customWidth="1"/>
    <col min="5119" max="5119" width="4.453125" style="463" customWidth="1"/>
    <col min="5120" max="5120" width="5.81640625" style="463" customWidth="1"/>
    <col min="5121" max="5121" width="5.1796875" style="463" customWidth="1"/>
    <col min="5122" max="5122" width="4.1796875" style="463" customWidth="1"/>
    <col min="5123" max="5123" width="5.453125" style="463" customWidth="1"/>
    <col min="5124" max="5124" width="4.26953125" style="463" customWidth="1"/>
    <col min="5125" max="5125" width="6.26953125" style="463" customWidth="1"/>
    <col min="5126" max="5126" width="5.453125" style="463" customWidth="1"/>
    <col min="5127" max="5127" width="6.81640625" style="463" customWidth="1"/>
    <col min="5128" max="5359" width="9.1796875" style="463"/>
    <col min="5360" max="5360" width="46.7265625" style="463" customWidth="1"/>
    <col min="5361" max="5361" width="9.7265625" style="463" bestFit="1" customWidth="1"/>
    <col min="5362" max="5362" width="8" style="463" customWidth="1"/>
    <col min="5363" max="5363" width="9.54296875" style="463" customWidth="1"/>
    <col min="5364" max="5364" width="11.26953125" style="463" customWidth="1"/>
    <col min="5365" max="5365" width="16.26953125" style="463" bestFit="1" customWidth="1"/>
    <col min="5366" max="5366" width="11.7265625" style="463" bestFit="1" customWidth="1"/>
    <col min="5367" max="5367" width="14.1796875" style="463" bestFit="1" customWidth="1"/>
    <col min="5368" max="5368" width="18.453125" style="463" customWidth="1"/>
    <col min="5369" max="5369" width="18" style="463" customWidth="1"/>
    <col min="5370" max="5370" width="0.81640625" style="463" customWidth="1"/>
    <col min="5371" max="5371" width="16.26953125" style="463" customWidth="1"/>
    <col min="5372" max="5372" width="15" style="463" customWidth="1"/>
    <col min="5373" max="5373" width="9.7265625" style="463" customWidth="1"/>
    <col min="5374" max="5374" width="5.81640625" style="463" customWidth="1"/>
    <col min="5375" max="5375" width="4.453125" style="463" customWidth="1"/>
    <col min="5376" max="5376" width="5.81640625" style="463" customWidth="1"/>
    <col min="5377" max="5377" width="5.1796875" style="463" customWidth="1"/>
    <col min="5378" max="5378" width="4.1796875" style="463" customWidth="1"/>
    <col min="5379" max="5379" width="5.453125" style="463" customWidth="1"/>
    <col min="5380" max="5380" width="4.26953125" style="463" customWidth="1"/>
    <col min="5381" max="5381" width="6.26953125" style="463" customWidth="1"/>
    <col min="5382" max="5382" width="5.453125" style="463" customWidth="1"/>
    <col min="5383" max="5383" width="6.81640625" style="463" customWidth="1"/>
    <col min="5384" max="5615" width="9.1796875" style="463"/>
    <col min="5616" max="5616" width="46.7265625" style="463" customWidth="1"/>
    <col min="5617" max="5617" width="9.7265625" style="463" bestFit="1" customWidth="1"/>
    <col min="5618" max="5618" width="8" style="463" customWidth="1"/>
    <col min="5619" max="5619" width="9.54296875" style="463" customWidth="1"/>
    <col min="5620" max="5620" width="11.26953125" style="463" customWidth="1"/>
    <col min="5621" max="5621" width="16.26953125" style="463" bestFit="1" customWidth="1"/>
    <col min="5622" max="5622" width="11.7265625" style="463" bestFit="1" customWidth="1"/>
    <col min="5623" max="5623" width="14.1796875" style="463" bestFit="1" customWidth="1"/>
    <col min="5624" max="5624" width="18.453125" style="463" customWidth="1"/>
    <col min="5625" max="5625" width="18" style="463" customWidth="1"/>
    <col min="5626" max="5626" width="0.81640625" style="463" customWidth="1"/>
    <col min="5627" max="5627" width="16.26953125" style="463" customWidth="1"/>
    <col min="5628" max="5628" width="15" style="463" customWidth="1"/>
    <col min="5629" max="5629" width="9.7265625" style="463" customWidth="1"/>
    <col min="5630" max="5630" width="5.81640625" style="463" customWidth="1"/>
    <col min="5631" max="5631" width="4.453125" style="463" customWidth="1"/>
    <col min="5632" max="5632" width="5.81640625" style="463" customWidth="1"/>
    <col min="5633" max="5633" width="5.1796875" style="463" customWidth="1"/>
    <col min="5634" max="5634" width="4.1796875" style="463" customWidth="1"/>
    <col min="5635" max="5635" width="5.453125" style="463" customWidth="1"/>
    <col min="5636" max="5636" width="4.26953125" style="463" customWidth="1"/>
    <col min="5637" max="5637" width="6.26953125" style="463" customWidth="1"/>
    <col min="5638" max="5638" width="5.453125" style="463" customWidth="1"/>
    <col min="5639" max="5639" width="6.81640625" style="463" customWidth="1"/>
    <col min="5640" max="5871" width="9.1796875" style="463"/>
    <col min="5872" max="5872" width="46.7265625" style="463" customWidth="1"/>
    <col min="5873" max="5873" width="9.7265625" style="463" bestFit="1" customWidth="1"/>
    <col min="5874" max="5874" width="8" style="463" customWidth="1"/>
    <col min="5875" max="5875" width="9.54296875" style="463" customWidth="1"/>
    <col min="5876" max="5876" width="11.26953125" style="463" customWidth="1"/>
    <col min="5877" max="5877" width="16.26953125" style="463" bestFit="1" customWidth="1"/>
    <col min="5878" max="5878" width="11.7265625" style="463" bestFit="1" customWidth="1"/>
    <col min="5879" max="5879" width="14.1796875" style="463" bestFit="1" customWidth="1"/>
    <col min="5880" max="5880" width="18.453125" style="463" customWidth="1"/>
    <col min="5881" max="5881" width="18" style="463" customWidth="1"/>
    <col min="5882" max="5882" width="0.81640625" style="463" customWidth="1"/>
    <col min="5883" max="5883" width="16.26953125" style="463" customWidth="1"/>
    <col min="5884" max="5884" width="15" style="463" customWidth="1"/>
    <col min="5885" max="5885" width="9.7265625" style="463" customWidth="1"/>
    <col min="5886" max="5886" width="5.81640625" style="463" customWidth="1"/>
    <col min="5887" max="5887" width="4.453125" style="463" customWidth="1"/>
    <col min="5888" max="5888" width="5.81640625" style="463" customWidth="1"/>
    <col min="5889" max="5889" width="5.1796875" style="463" customWidth="1"/>
    <col min="5890" max="5890" width="4.1796875" style="463" customWidth="1"/>
    <col min="5891" max="5891" width="5.453125" style="463" customWidth="1"/>
    <col min="5892" max="5892" width="4.26953125" style="463" customWidth="1"/>
    <col min="5893" max="5893" width="6.26953125" style="463" customWidth="1"/>
    <col min="5894" max="5894" width="5.453125" style="463" customWidth="1"/>
    <col min="5895" max="5895" width="6.81640625" style="463" customWidth="1"/>
    <col min="5896" max="6127" width="9.1796875" style="463"/>
    <col min="6128" max="6128" width="46.7265625" style="463" customWidth="1"/>
    <col min="6129" max="6129" width="9.7265625" style="463" bestFit="1" customWidth="1"/>
    <col min="6130" max="6130" width="8" style="463" customWidth="1"/>
    <col min="6131" max="6131" width="9.54296875" style="463" customWidth="1"/>
    <col min="6132" max="6132" width="11.26953125" style="463" customWidth="1"/>
    <col min="6133" max="6133" width="16.26953125" style="463" bestFit="1" customWidth="1"/>
    <col min="6134" max="6134" width="11.7265625" style="463" bestFit="1" customWidth="1"/>
    <col min="6135" max="6135" width="14.1796875" style="463" bestFit="1" customWidth="1"/>
    <col min="6136" max="6136" width="18.453125" style="463" customWidth="1"/>
    <col min="6137" max="6137" width="18" style="463" customWidth="1"/>
    <col min="6138" max="6138" width="0.81640625" style="463" customWidth="1"/>
    <col min="6139" max="6139" width="16.26953125" style="463" customWidth="1"/>
    <col min="6140" max="6140" width="15" style="463" customWidth="1"/>
    <col min="6141" max="6141" width="9.7265625" style="463" customWidth="1"/>
    <col min="6142" max="6142" width="5.81640625" style="463" customWidth="1"/>
    <col min="6143" max="6143" width="4.453125" style="463" customWidth="1"/>
    <col min="6144" max="6144" width="5.81640625" style="463" customWidth="1"/>
    <col min="6145" max="6145" width="5.1796875" style="463" customWidth="1"/>
    <col min="6146" max="6146" width="4.1796875" style="463" customWidth="1"/>
    <col min="6147" max="6147" width="5.453125" style="463" customWidth="1"/>
    <col min="6148" max="6148" width="4.26953125" style="463" customWidth="1"/>
    <col min="6149" max="6149" width="6.26953125" style="463" customWidth="1"/>
    <col min="6150" max="6150" width="5.453125" style="463" customWidth="1"/>
    <col min="6151" max="6151" width="6.81640625" style="463" customWidth="1"/>
    <col min="6152" max="6383" width="9.1796875" style="463"/>
    <col min="6384" max="6384" width="46.7265625" style="463" customWidth="1"/>
    <col min="6385" max="6385" width="9.7265625" style="463" bestFit="1" customWidth="1"/>
    <col min="6386" max="6386" width="8" style="463" customWidth="1"/>
    <col min="6387" max="6387" width="9.54296875" style="463" customWidth="1"/>
    <col min="6388" max="6388" width="11.26953125" style="463" customWidth="1"/>
    <col min="6389" max="6389" width="16.26953125" style="463" bestFit="1" customWidth="1"/>
    <col min="6390" max="6390" width="11.7265625" style="463" bestFit="1" customWidth="1"/>
    <col min="6391" max="6391" width="14.1796875" style="463" bestFit="1" customWidth="1"/>
    <col min="6392" max="6392" width="18.453125" style="463" customWidth="1"/>
    <col min="6393" max="6393" width="18" style="463" customWidth="1"/>
    <col min="6394" max="6394" width="0.81640625" style="463" customWidth="1"/>
    <col min="6395" max="6395" width="16.26953125" style="463" customWidth="1"/>
    <col min="6396" max="6396" width="15" style="463" customWidth="1"/>
    <col min="6397" max="6397" width="9.7265625" style="463" customWidth="1"/>
    <col min="6398" max="6398" width="5.81640625" style="463" customWidth="1"/>
    <col min="6399" max="6399" width="4.453125" style="463" customWidth="1"/>
    <col min="6400" max="6400" width="5.81640625" style="463" customWidth="1"/>
    <col min="6401" max="6401" width="5.1796875" style="463" customWidth="1"/>
    <col min="6402" max="6402" width="4.1796875" style="463" customWidth="1"/>
    <col min="6403" max="6403" width="5.453125" style="463" customWidth="1"/>
    <col min="6404" max="6404" width="4.26953125" style="463" customWidth="1"/>
    <col min="6405" max="6405" width="6.26953125" style="463" customWidth="1"/>
    <col min="6406" max="6406" width="5.453125" style="463" customWidth="1"/>
    <col min="6407" max="6407" width="6.81640625" style="463" customWidth="1"/>
    <col min="6408" max="6639" width="9.1796875" style="463"/>
    <col min="6640" max="6640" width="46.7265625" style="463" customWidth="1"/>
    <col min="6641" max="6641" width="9.7265625" style="463" bestFit="1" customWidth="1"/>
    <col min="6642" max="6642" width="8" style="463" customWidth="1"/>
    <col min="6643" max="6643" width="9.54296875" style="463" customWidth="1"/>
    <col min="6644" max="6644" width="11.26953125" style="463" customWidth="1"/>
    <col min="6645" max="6645" width="16.26953125" style="463" bestFit="1" customWidth="1"/>
    <col min="6646" max="6646" width="11.7265625" style="463" bestFit="1" customWidth="1"/>
    <col min="6647" max="6647" width="14.1796875" style="463" bestFit="1" customWidth="1"/>
    <col min="6648" max="6648" width="18.453125" style="463" customWidth="1"/>
    <col min="6649" max="6649" width="18" style="463" customWidth="1"/>
    <col min="6650" max="6650" width="0.81640625" style="463" customWidth="1"/>
    <col min="6651" max="6651" width="16.26953125" style="463" customWidth="1"/>
    <col min="6652" max="6652" width="15" style="463" customWidth="1"/>
    <col min="6653" max="6653" width="9.7265625" style="463" customWidth="1"/>
    <col min="6654" max="6654" width="5.81640625" style="463" customWidth="1"/>
    <col min="6655" max="6655" width="4.453125" style="463" customWidth="1"/>
    <col min="6656" max="6656" width="5.81640625" style="463" customWidth="1"/>
    <col min="6657" max="6657" width="5.1796875" style="463" customWidth="1"/>
    <col min="6658" max="6658" width="4.1796875" style="463" customWidth="1"/>
    <col min="6659" max="6659" width="5.453125" style="463" customWidth="1"/>
    <col min="6660" max="6660" width="4.26953125" style="463" customWidth="1"/>
    <col min="6661" max="6661" width="6.26953125" style="463" customWidth="1"/>
    <col min="6662" max="6662" width="5.453125" style="463" customWidth="1"/>
    <col min="6663" max="6663" width="6.81640625" style="463" customWidth="1"/>
    <col min="6664" max="6895" width="9.1796875" style="463"/>
    <col min="6896" max="6896" width="46.7265625" style="463" customWidth="1"/>
    <col min="6897" max="6897" width="9.7265625" style="463" bestFit="1" customWidth="1"/>
    <col min="6898" max="6898" width="8" style="463" customWidth="1"/>
    <col min="6899" max="6899" width="9.54296875" style="463" customWidth="1"/>
    <col min="6900" max="6900" width="11.26953125" style="463" customWidth="1"/>
    <col min="6901" max="6901" width="16.26953125" style="463" bestFit="1" customWidth="1"/>
    <col min="6902" max="6902" width="11.7265625" style="463" bestFit="1" customWidth="1"/>
    <col min="6903" max="6903" width="14.1796875" style="463" bestFit="1" customWidth="1"/>
    <col min="6904" max="6904" width="18.453125" style="463" customWidth="1"/>
    <col min="6905" max="6905" width="18" style="463" customWidth="1"/>
    <col min="6906" max="6906" width="0.81640625" style="463" customWidth="1"/>
    <col min="6907" max="6907" width="16.26953125" style="463" customWidth="1"/>
    <col min="6908" max="6908" width="15" style="463" customWidth="1"/>
    <col min="6909" max="6909" width="9.7265625" style="463" customWidth="1"/>
    <col min="6910" max="6910" width="5.81640625" style="463" customWidth="1"/>
    <col min="6911" max="6911" width="4.453125" style="463" customWidth="1"/>
    <col min="6912" max="6912" width="5.81640625" style="463" customWidth="1"/>
    <col min="6913" max="6913" width="5.1796875" style="463" customWidth="1"/>
    <col min="6914" max="6914" width="4.1796875" style="463" customWidth="1"/>
    <col min="6915" max="6915" width="5.453125" style="463" customWidth="1"/>
    <col min="6916" max="6916" width="4.26953125" style="463" customWidth="1"/>
    <col min="6917" max="6917" width="6.26953125" style="463" customWidth="1"/>
    <col min="6918" max="6918" width="5.453125" style="463" customWidth="1"/>
    <col min="6919" max="6919" width="6.81640625" style="463" customWidth="1"/>
    <col min="6920" max="7151" width="9.1796875" style="463"/>
    <col min="7152" max="7152" width="46.7265625" style="463" customWidth="1"/>
    <col min="7153" max="7153" width="9.7265625" style="463" bestFit="1" customWidth="1"/>
    <col min="7154" max="7154" width="8" style="463" customWidth="1"/>
    <col min="7155" max="7155" width="9.54296875" style="463" customWidth="1"/>
    <col min="7156" max="7156" width="11.26953125" style="463" customWidth="1"/>
    <col min="7157" max="7157" width="16.26953125" style="463" bestFit="1" customWidth="1"/>
    <col min="7158" max="7158" width="11.7265625" style="463" bestFit="1" customWidth="1"/>
    <col min="7159" max="7159" width="14.1796875" style="463" bestFit="1" customWidth="1"/>
    <col min="7160" max="7160" width="18.453125" style="463" customWidth="1"/>
    <col min="7161" max="7161" width="18" style="463" customWidth="1"/>
    <col min="7162" max="7162" width="0.81640625" style="463" customWidth="1"/>
    <col min="7163" max="7163" width="16.26953125" style="463" customWidth="1"/>
    <col min="7164" max="7164" width="15" style="463" customWidth="1"/>
    <col min="7165" max="7165" width="9.7265625" style="463" customWidth="1"/>
    <col min="7166" max="7166" width="5.81640625" style="463" customWidth="1"/>
    <col min="7167" max="7167" width="4.453125" style="463" customWidth="1"/>
    <col min="7168" max="7168" width="5.81640625" style="463" customWidth="1"/>
    <col min="7169" max="7169" width="5.1796875" style="463" customWidth="1"/>
    <col min="7170" max="7170" width="4.1796875" style="463" customWidth="1"/>
    <col min="7171" max="7171" width="5.453125" style="463" customWidth="1"/>
    <col min="7172" max="7172" width="4.26953125" style="463" customWidth="1"/>
    <col min="7173" max="7173" width="6.26953125" style="463" customWidth="1"/>
    <col min="7174" max="7174" width="5.453125" style="463" customWidth="1"/>
    <col min="7175" max="7175" width="6.81640625" style="463" customWidth="1"/>
    <col min="7176" max="7407" width="9.1796875" style="463"/>
    <col min="7408" max="7408" width="46.7265625" style="463" customWidth="1"/>
    <col min="7409" max="7409" width="9.7265625" style="463" bestFit="1" customWidth="1"/>
    <col min="7410" max="7410" width="8" style="463" customWidth="1"/>
    <col min="7411" max="7411" width="9.54296875" style="463" customWidth="1"/>
    <col min="7412" max="7412" width="11.26953125" style="463" customWidth="1"/>
    <col min="7413" max="7413" width="16.26953125" style="463" bestFit="1" customWidth="1"/>
    <col min="7414" max="7414" width="11.7265625" style="463" bestFit="1" customWidth="1"/>
    <col min="7415" max="7415" width="14.1796875" style="463" bestFit="1" customWidth="1"/>
    <col min="7416" max="7416" width="18.453125" style="463" customWidth="1"/>
    <col min="7417" max="7417" width="18" style="463" customWidth="1"/>
    <col min="7418" max="7418" width="0.81640625" style="463" customWidth="1"/>
    <col min="7419" max="7419" width="16.26953125" style="463" customWidth="1"/>
    <col min="7420" max="7420" width="15" style="463" customWidth="1"/>
    <col min="7421" max="7421" width="9.7265625" style="463" customWidth="1"/>
    <col min="7422" max="7422" width="5.81640625" style="463" customWidth="1"/>
    <col min="7423" max="7423" width="4.453125" style="463" customWidth="1"/>
    <col min="7424" max="7424" width="5.81640625" style="463" customWidth="1"/>
    <col min="7425" max="7425" width="5.1796875" style="463" customWidth="1"/>
    <col min="7426" max="7426" width="4.1796875" style="463" customWidth="1"/>
    <col min="7427" max="7427" width="5.453125" style="463" customWidth="1"/>
    <col min="7428" max="7428" width="4.26953125" style="463" customWidth="1"/>
    <col min="7429" max="7429" width="6.26953125" style="463" customWidth="1"/>
    <col min="7430" max="7430" width="5.453125" style="463" customWidth="1"/>
    <col min="7431" max="7431" width="6.81640625" style="463" customWidth="1"/>
    <col min="7432" max="7663" width="9.1796875" style="463"/>
    <col min="7664" max="7664" width="46.7265625" style="463" customWidth="1"/>
    <col min="7665" max="7665" width="9.7265625" style="463" bestFit="1" customWidth="1"/>
    <col min="7666" max="7666" width="8" style="463" customWidth="1"/>
    <col min="7667" max="7667" width="9.54296875" style="463" customWidth="1"/>
    <col min="7668" max="7668" width="11.26953125" style="463" customWidth="1"/>
    <col min="7669" max="7669" width="16.26953125" style="463" bestFit="1" customWidth="1"/>
    <col min="7670" max="7670" width="11.7265625" style="463" bestFit="1" customWidth="1"/>
    <col min="7671" max="7671" width="14.1796875" style="463" bestFit="1" customWidth="1"/>
    <col min="7672" max="7672" width="18.453125" style="463" customWidth="1"/>
    <col min="7673" max="7673" width="18" style="463" customWidth="1"/>
    <col min="7674" max="7674" width="0.81640625" style="463" customWidth="1"/>
    <col min="7675" max="7675" width="16.26953125" style="463" customWidth="1"/>
    <col min="7676" max="7676" width="15" style="463" customWidth="1"/>
    <col min="7677" max="7677" width="9.7265625" style="463" customWidth="1"/>
    <col min="7678" max="7678" width="5.81640625" style="463" customWidth="1"/>
    <col min="7679" max="7679" width="4.453125" style="463" customWidth="1"/>
    <col min="7680" max="7680" width="5.81640625" style="463" customWidth="1"/>
    <col min="7681" max="7681" width="5.1796875" style="463" customWidth="1"/>
    <col min="7682" max="7682" width="4.1796875" style="463" customWidth="1"/>
    <col min="7683" max="7683" width="5.453125" style="463" customWidth="1"/>
    <col min="7684" max="7684" width="4.26953125" style="463" customWidth="1"/>
    <col min="7685" max="7685" width="6.26953125" style="463" customWidth="1"/>
    <col min="7686" max="7686" width="5.453125" style="463" customWidth="1"/>
    <col min="7687" max="7687" width="6.81640625" style="463" customWidth="1"/>
    <col min="7688" max="7919" width="9.1796875" style="463"/>
    <col min="7920" max="7920" width="46.7265625" style="463" customWidth="1"/>
    <col min="7921" max="7921" width="9.7265625" style="463" bestFit="1" customWidth="1"/>
    <col min="7922" max="7922" width="8" style="463" customWidth="1"/>
    <col min="7923" max="7923" width="9.54296875" style="463" customWidth="1"/>
    <col min="7924" max="7924" width="11.26953125" style="463" customWidth="1"/>
    <col min="7925" max="7925" width="16.26953125" style="463" bestFit="1" customWidth="1"/>
    <col min="7926" max="7926" width="11.7265625" style="463" bestFit="1" customWidth="1"/>
    <col min="7927" max="7927" width="14.1796875" style="463" bestFit="1" customWidth="1"/>
    <col min="7928" max="7928" width="18.453125" style="463" customWidth="1"/>
    <col min="7929" max="7929" width="18" style="463" customWidth="1"/>
    <col min="7930" max="7930" width="0.81640625" style="463" customWidth="1"/>
    <col min="7931" max="7931" width="16.26953125" style="463" customWidth="1"/>
    <col min="7932" max="7932" width="15" style="463" customWidth="1"/>
    <col min="7933" max="7933" width="9.7265625" style="463" customWidth="1"/>
    <col min="7934" max="7934" width="5.81640625" style="463" customWidth="1"/>
    <col min="7935" max="7935" width="4.453125" style="463" customWidth="1"/>
    <col min="7936" max="7936" width="5.81640625" style="463" customWidth="1"/>
    <col min="7937" max="7937" width="5.1796875" style="463" customWidth="1"/>
    <col min="7938" max="7938" width="4.1796875" style="463" customWidth="1"/>
    <col min="7939" max="7939" width="5.453125" style="463" customWidth="1"/>
    <col min="7940" max="7940" width="4.26953125" style="463" customWidth="1"/>
    <col min="7941" max="7941" width="6.26953125" style="463" customWidth="1"/>
    <col min="7942" max="7942" width="5.453125" style="463" customWidth="1"/>
    <col min="7943" max="7943" width="6.81640625" style="463" customWidth="1"/>
    <col min="7944" max="8175" width="9.1796875" style="463"/>
    <col min="8176" max="8176" width="46.7265625" style="463" customWidth="1"/>
    <col min="8177" max="8177" width="9.7265625" style="463" bestFit="1" customWidth="1"/>
    <col min="8178" max="8178" width="8" style="463" customWidth="1"/>
    <col min="8179" max="8179" width="9.54296875" style="463" customWidth="1"/>
    <col min="8180" max="8180" width="11.26953125" style="463" customWidth="1"/>
    <col min="8181" max="8181" width="16.26953125" style="463" bestFit="1" customWidth="1"/>
    <col min="8182" max="8182" width="11.7265625" style="463" bestFit="1" customWidth="1"/>
    <col min="8183" max="8183" width="14.1796875" style="463" bestFit="1" customWidth="1"/>
    <col min="8184" max="8184" width="18.453125" style="463" customWidth="1"/>
    <col min="8185" max="8185" width="18" style="463" customWidth="1"/>
    <col min="8186" max="8186" width="0.81640625" style="463" customWidth="1"/>
    <col min="8187" max="8187" width="16.26953125" style="463" customWidth="1"/>
    <col min="8188" max="8188" width="15" style="463" customWidth="1"/>
    <col min="8189" max="8189" width="9.7265625" style="463" customWidth="1"/>
    <col min="8190" max="8190" width="5.81640625" style="463" customWidth="1"/>
    <col min="8191" max="8191" width="4.453125" style="463" customWidth="1"/>
    <col min="8192" max="8192" width="5.81640625" style="463" customWidth="1"/>
    <col min="8193" max="8193" width="5.1796875" style="463" customWidth="1"/>
    <col min="8194" max="8194" width="4.1796875" style="463" customWidth="1"/>
    <col min="8195" max="8195" width="5.453125" style="463" customWidth="1"/>
    <col min="8196" max="8196" width="4.26953125" style="463" customWidth="1"/>
    <col min="8197" max="8197" width="6.26953125" style="463" customWidth="1"/>
    <col min="8198" max="8198" width="5.453125" style="463" customWidth="1"/>
    <col min="8199" max="8199" width="6.81640625" style="463" customWidth="1"/>
    <col min="8200" max="8431" width="9.1796875" style="463"/>
    <col min="8432" max="8432" width="46.7265625" style="463" customWidth="1"/>
    <col min="8433" max="8433" width="9.7265625" style="463" bestFit="1" customWidth="1"/>
    <col min="8434" max="8434" width="8" style="463" customWidth="1"/>
    <col min="8435" max="8435" width="9.54296875" style="463" customWidth="1"/>
    <col min="8436" max="8436" width="11.26953125" style="463" customWidth="1"/>
    <col min="8437" max="8437" width="16.26953125" style="463" bestFit="1" customWidth="1"/>
    <col min="8438" max="8438" width="11.7265625" style="463" bestFit="1" customWidth="1"/>
    <col min="8439" max="8439" width="14.1796875" style="463" bestFit="1" customWidth="1"/>
    <col min="8440" max="8440" width="18.453125" style="463" customWidth="1"/>
    <col min="8441" max="8441" width="18" style="463" customWidth="1"/>
    <col min="8442" max="8442" width="0.81640625" style="463" customWidth="1"/>
    <col min="8443" max="8443" width="16.26953125" style="463" customWidth="1"/>
    <col min="8444" max="8444" width="15" style="463" customWidth="1"/>
    <col min="8445" max="8445" width="9.7265625" style="463" customWidth="1"/>
    <col min="8446" max="8446" width="5.81640625" style="463" customWidth="1"/>
    <col min="8447" max="8447" width="4.453125" style="463" customWidth="1"/>
    <col min="8448" max="8448" width="5.81640625" style="463" customWidth="1"/>
    <col min="8449" max="8449" width="5.1796875" style="463" customWidth="1"/>
    <col min="8450" max="8450" width="4.1796875" style="463" customWidth="1"/>
    <col min="8451" max="8451" width="5.453125" style="463" customWidth="1"/>
    <col min="8452" max="8452" width="4.26953125" style="463" customWidth="1"/>
    <col min="8453" max="8453" width="6.26953125" style="463" customWidth="1"/>
    <col min="8454" max="8454" width="5.453125" style="463" customWidth="1"/>
    <col min="8455" max="8455" width="6.81640625" style="463" customWidth="1"/>
    <col min="8456" max="8687" width="9.1796875" style="463"/>
    <col min="8688" max="8688" width="46.7265625" style="463" customWidth="1"/>
    <col min="8689" max="8689" width="9.7265625" style="463" bestFit="1" customWidth="1"/>
    <col min="8690" max="8690" width="8" style="463" customWidth="1"/>
    <col min="8691" max="8691" width="9.54296875" style="463" customWidth="1"/>
    <col min="8692" max="8692" width="11.26953125" style="463" customWidth="1"/>
    <col min="8693" max="8693" width="16.26953125" style="463" bestFit="1" customWidth="1"/>
    <col min="8694" max="8694" width="11.7265625" style="463" bestFit="1" customWidth="1"/>
    <col min="8695" max="8695" width="14.1796875" style="463" bestFit="1" customWidth="1"/>
    <col min="8696" max="8696" width="18.453125" style="463" customWidth="1"/>
    <col min="8697" max="8697" width="18" style="463" customWidth="1"/>
    <col min="8698" max="8698" width="0.81640625" style="463" customWidth="1"/>
    <col min="8699" max="8699" width="16.26953125" style="463" customWidth="1"/>
    <col min="8700" max="8700" width="15" style="463" customWidth="1"/>
    <col min="8701" max="8701" width="9.7265625" style="463" customWidth="1"/>
    <col min="8702" max="8702" width="5.81640625" style="463" customWidth="1"/>
    <col min="8703" max="8703" width="4.453125" style="463" customWidth="1"/>
    <col min="8704" max="8704" width="5.81640625" style="463" customWidth="1"/>
    <col min="8705" max="8705" width="5.1796875" style="463" customWidth="1"/>
    <col min="8706" max="8706" width="4.1796875" style="463" customWidth="1"/>
    <col min="8707" max="8707" width="5.453125" style="463" customWidth="1"/>
    <col min="8708" max="8708" width="4.26953125" style="463" customWidth="1"/>
    <col min="8709" max="8709" width="6.26953125" style="463" customWidth="1"/>
    <col min="8710" max="8710" width="5.453125" style="463" customWidth="1"/>
    <col min="8711" max="8711" width="6.81640625" style="463" customWidth="1"/>
    <col min="8712" max="8943" width="9.1796875" style="463"/>
    <col min="8944" max="8944" width="46.7265625" style="463" customWidth="1"/>
    <col min="8945" max="8945" width="9.7265625" style="463" bestFit="1" customWidth="1"/>
    <col min="8946" max="8946" width="8" style="463" customWidth="1"/>
    <col min="8947" max="8947" width="9.54296875" style="463" customWidth="1"/>
    <col min="8948" max="8948" width="11.26953125" style="463" customWidth="1"/>
    <col min="8949" max="8949" width="16.26953125" style="463" bestFit="1" customWidth="1"/>
    <col min="8950" max="8950" width="11.7265625" style="463" bestFit="1" customWidth="1"/>
    <col min="8951" max="8951" width="14.1796875" style="463" bestFit="1" customWidth="1"/>
    <col min="8952" max="8952" width="18.453125" style="463" customWidth="1"/>
    <col min="8953" max="8953" width="18" style="463" customWidth="1"/>
    <col min="8954" max="8954" width="0.81640625" style="463" customWidth="1"/>
    <col min="8955" max="8955" width="16.26953125" style="463" customWidth="1"/>
    <col min="8956" max="8956" width="15" style="463" customWidth="1"/>
    <col min="8957" max="8957" width="9.7265625" style="463" customWidth="1"/>
    <col min="8958" max="8958" width="5.81640625" style="463" customWidth="1"/>
    <col min="8959" max="8959" width="4.453125" style="463" customWidth="1"/>
    <col min="8960" max="8960" width="5.81640625" style="463" customWidth="1"/>
    <col min="8961" max="8961" width="5.1796875" style="463" customWidth="1"/>
    <col min="8962" max="8962" width="4.1796875" style="463" customWidth="1"/>
    <col min="8963" max="8963" width="5.453125" style="463" customWidth="1"/>
    <col min="8964" max="8964" width="4.26953125" style="463" customWidth="1"/>
    <col min="8965" max="8965" width="6.26953125" style="463" customWidth="1"/>
    <col min="8966" max="8966" width="5.453125" style="463" customWidth="1"/>
    <col min="8967" max="8967" width="6.81640625" style="463" customWidth="1"/>
    <col min="8968" max="9199" width="9.1796875" style="463"/>
    <col min="9200" max="9200" width="46.7265625" style="463" customWidth="1"/>
    <col min="9201" max="9201" width="9.7265625" style="463" bestFit="1" customWidth="1"/>
    <col min="9202" max="9202" width="8" style="463" customWidth="1"/>
    <col min="9203" max="9203" width="9.54296875" style="463" customWidth="1"/>
    <col min="9204" max="9204" width="11.26953125" style="463" customWidth="1"/>
    <col min="9205" max="9205" width="16.26953125" style="463" bestFit="1" customWidth="1"/>
    <col min="9206" max="9206" width="11.7265625" style="463" bestFit="1" customWidth="1"/>
    <col min="9207" max="9207" width="14.1796875" style="463" bestFit="1" customWidth="1"/>
    <col min="9208" max="9208" width="18.453125" style="463" customWidth="1"/>
    <col min="9209" max="9209" width="18" style="463" customWidth="1"/>
    <col min="9210" max="9210" width="0.81640625" style="463" customWidth="1"/>
    <col min="9211" max="9211" width="16.26953125" style="463" customWidth="1"/>
    <col min="9212" max="9212" width="15" style="463" customWidth="1"/>
    <col min="9213" max="9213" width="9.7265625" style="463" customWidth="1"/>
    <col min="9214" max="9214" width="5.81640625" style="463" customWidth="1"/>
    <col min="9215" max="9215" width="4.453125" style="463" customWidth="1"/>
    <col min="9216" max="9216" width="5.81640625" style="463" customWidth="1"/>
    <col min="9217" max="9217" width="5.1796875" style="463" customWidth="1"/>
    <col min="9218" max="9218" width="4.1796875" style="463" customWidth="1"/>
    <col min="9219" max="9219" width="5.453125" style="463" customWidth="1"/>
    <col min="9220" max="9220" width="4.26953125" style="463" customWidth="1"/>
    <col min="9221" max="9221" width="6.26953125" style="463" customWidth="1"/>
    <col min="9222" max="9222" width="5.453125" style="463" customWidth="1"/>
    <col min="9223" max="9223" width="6.81640625" style="463" customWidth="1"/>
    <col min="9224" max="9455" width="9.1796875" style="463"/>
    <col min="9456" max="9456" width="46.7265625" style="463" customWidth="1"/>
    <col min="9457" max="9457" width="9.7265625" style="463" bestFit="1" customWidth="1"/>
    <col min="9458" max="9458" width="8" style="463" customWidth="1"/>
    <col min="9459" max="9459" width="9.54296875" style="463" customWidth="1"/>
    <col min="9460" max="9460" width="11.26953125" style="463" customWidth="1"/>
    <col min="9461" max="9461" width="16.26953125" style="463" bestFit="1" customWidth="1"/>
    <col min="9462" max="9462" width="11.7265625" style="463" bestFit="1" customWidth="1"/>
    <col min="9463" max="9463" width="14.1796875" style="463" bestFit="1" customWidth="1"/>
    <col min="9464" max="9464" width="18.453125" style="463" customWidth="1"/>
    <col min="9465" max="9465" width="18" style="463" customWidth="1"/>
    <col min="9466" max="9466" width="0.81640625" style="463" customWidth="1"/>
    <col min="9467" max="9467" width="16.26953125" style="463" customWidth="1"/>
    <col min="9468" max="9468" width="15" style="463" customWidth="1"/>
    <col min="9469" max="9469" width="9.7265625" style="463" customWidth="1"/>
    <col min="9470" max="9470" width="5.81640625" style="463" customWidth="1"/>
    <col min="9471" max="9471" width="4.453125" style="463" customWidth="1"/>
    <col min="9472" max="9472" width="5.81640625" style="463" customWidth="1"/>
    <col min="9473" max="9473" width="5.1796875" style="463" customWidth="1"/>
    <col min="9474" max="9474" width="4.1796875" style="463" customWidth="1"/>
    <col min="9475" max="9475" width="5.453125" style="463" customWidth="1"/>
    <col min="9476" max="9476" width="4.26953125" style="463" customWidth="1"/>
    <col min="9477" max="9477" width="6.26953125" style="463" customWidth="1"/>
    <col min="9478" max="9478" width="5.453125" style="463" customWidth="1"/>
    <col min="9479" max="9479" width="6.81640625" style="463" customWidth="1"/>
    <col min="9480" max="9711" width="9.1796875" style="463"/>
    <col min="9712" max="9712" width="46.7265625" style="463" customWidth="1"/>
    <col min="9713" max="9713" width="9.7265625" style="463" bestFit="1" customWidth="1"/>
    <col min="9714" max="9714" width="8" style="463" customWidth="1"/>
    <col min="9715" max="9715" width="9.54296875" style="463" customWidth="1"/>
    <col min="9716" max="9716" width="11.26953125" style="463" customWidth="1"/>
    <col min="9717" max="9717" width="16.26953125" style="463" bestFit="1" customWidth="1"/>
    <col min="9718" max="9718" width="11.7265625" style="463" bestFit="1" customWidth="1"/>
    <col min="9719" max="9719" width="14.1796875" style="463" bestFit="1" customWidth="1"/>
    <col min="9720" max="9720" width="18.453125" style="463" customWidth="1"/>
    <col min="9721" max="9721" width="18" style="463" customWidth="1"/>
    <col min="9722" max="9722" width="0.81640625" style="463" customWidth="1"/>
    <col min="9723" max="9723" width="16.26953125" style="463" customWidth="1"/>
    <col min="9724" max="9724" width="15" style="463" customWidth="1"/>
    <col min="9725" max="9725" width="9.7265625" style="463" customWidth="1"/>
    <col min="9726" max="9726" width="5.81640625" style="463" customWidth="1"/>
    <col min="9727" max="9727" width="4.453125" style="463" customWidth="1"/>
    <col min="9728" max="9728" width="5.81640625" style="463" customWidth="1"/>
    <col min="9729" max="9729" width="5.1796875" style="463" customWidth="1"/>
    <col min="9730" max="9730" width="4.1796875" style="463" customWidth="1"/>
    <col min="9731" max="9731" width="5.453125" style="463" customWidth="1"/>
    <col min="9732" max="9732" width="4.26953125" style="463" customWidth="1"/>
    <col min="9733" max="9733" width="6.26953125" style="463" customWidth="1"/>
    <col min="9734" max="9734" width="5.453125" style="463" customWidth="1"/>
    <col min="9735" max="9735" width="6.81640625" style="463" customWidth="1"/>
    <col min="9736" max="9967" width="9.1796875" style="463"/>
    <col min="9968" max="9968" width="46.7265625" style="463" customWidth="1"/>
    <col min="9969" max="9969" width="9.7265625" style="463" bestFit="1" customWidth="1"/>
    <col min="9970" max="9970" width="8" style="463" customWidth="1"/>
    <col min="9971" max="9971" width="9.54296875" style="463" customWidth="1"/>
    <col min="9972" max="9972" width="11.26953125" style="463" customWidth="1"/>
    <col min="9973" max="9973" width="16.26953125" style="463" bestFit="1" customWidth="1"/>
    <col min="9974" max="9974" width="11.7265625" style="463" bestFit="1" customWidth="1"/>
    <col min="9975" max="9975" width="14.1796875" style="463" bestFit="1" customWidth="1"/>
    <col min="9976" max="9976" width="18.453125" style="463" customWidth="1"/>
    <col min="9977" max="9977" width="18" style="463" customWidth="1"/>
    <col min="9978" max="9978" width="0.81640625" style="463" customWidth="1"/>
    <col min="9979" max="9979" width="16.26953125" style="463" customWidth="1"/>
    <col min="9980" max="9980" width="15" style="463" customWidth="1"/>
    <col min="9981" max="9981" width="9.7265625" style="463" customWidth="1"/>
    <col min="9982" max="9982" width="5.81640625" style="463" customWidth="1"/>
    <col min="9983" max="9983" width="4.453125" style="463" customWidth="1"/>
    <col min="9984" max="9984" width="5.81640625" style="463" customWidth="1"/>
    <col min="9985" max="9985" width="5.1796875" style="463" customWidth="1"/>
    <col min="9986" max="9986" width="4.1796875" style="463" customWidth="1"/>
    <col min="9987" max="9987" width="5.453125" style="463" customWidth="1"/>
    <col min="9988" max="9988" width="4.26953125" style="463" customWidth="1"/>
    <col min="9989" max="9989" width="6.26953125" style="463" customWidth="1"/>
    <col min="9990" max="9990" width="5.453125" style="463" customWidth="1"/>
    <col min="9991" max="9991" width="6.81640625" style="463" customWidth="1"/>
    <col min="9992" max="10223" width="9.1796875" style="463"/>
    <col min="10224" max="10224" width="46.7265625" style="463" customWidth="1"/>
    <col min="10225" max="10225" width="9.7265625" style="463" bestFit="1" customWidth="1"/>
    <col min="10226" max="10226" width="8" style="463" customWidth="1"/>
    <col min="10227" max="10227" width="9.54296875" style="463" customWidth="1"/>
    <col min="10228" max="10228" width="11.26953125" style="463" customWidth="1"/>
    <col min="10229" max="10229" width="16.26953125" style="463" bestFit="1" customWidth="1"/>
    <col min="10230" max="10230" width="11.7265625" style="463" bestFit="1" customWidth="1"/>
    <col min="10231" max="10231" width="14.1796875" style="463" bestFit="1" customWidth="1"/>
    <col min="10232" max="10232" width="18.453125" style="463" customWidth="1"/>
    <col min="10233" max="10233" width="18" style="463" customWidth="1"/>
    <col min="10234" max="10234" width="0.81640625" style="463" customWidth="1"/>
    <col min="10235" max="10235" width="16.26953125" style="463" customWidth="1"/>
    <col min="10236" max="10236" width="15" style="463" customWidth="1"/>
    <col min="10237" max="10237" width="9.7265625" style="463" customWidth="1"/>
    <col min="10238" max="10238" width="5.81640625" style="463" customWidth="1"/>
    <col min="10239" max="10239" width="4.453125" style="463" customWidth="1"/>
    <col min="10240" max="10240" width="5.81640625" style="463" customWidth="1"/>
    <col min="10241" max="10241" width="5.1796875" style="463" customWidth="1"/>
    <col min="10242" max="10242" width="4.1796875" style="463" customWidth="1"/>
    <col min="10243" max="10243" width="5.453125" style="463" customWidth="1"/>
    <col min="10244" max="10244" width="4.26953125" style="463" customWidth="1"/>
    <col min="10245" max="10245" width="6.26953125" style="463" customWidth="1"/>
    <col min="10246" max="10246" width="5.453125" style="463" customWidth="1"/>
    <col min="10247" max="10247" width="6.81640625" style="463" customWidth="1"/>
    <col min="10248" max="10479" width="9.1796875" style="463"/>
    <col min="10480" max="10480" width="46.7265625" style="463" customWidth="1"/>
    <col min="10481" max="10481" width="9.7265625" style="463" bestFit="1" customWidth="1"/>
    <col min="10482" max="10482" width="8" style="463" customWidth="1"/>
    <col min="10483" max="10483" width="9.54296875" style="463" customWidth="1"/>
    <col min="10484" max="10484" width="11.26953125" style="463" customWidth="1"/>
    <col min="10485" max="10485" width="16.26953125" style="463" bestFit="1" customWidth="1"/>
    <col min="10486" max="10486" width="11.7265625" style="463" bestFit="1" customWidth="1"/>
    <col min="10487" max="10487" width="14.1796875" style="463" bestFit="1" customWidth="1"/>
    <col min="10488" max="10488" width="18.453125" style="463" customWidth="1"/>
    <col min="10489" max="10489" width="18" style="463" customWidth="1"/>
    <col min="10490" max="10490" width="0.81640625" style="463" customWidth="1"/>
    <col min="10491" max="10491" width="16.26953125" style="463" customWidth="1"/>
    <col min="10492" max="10492" width="15" style="463" customWidth="1"/>
    <col min="10493" max="10493" width="9.7265625" style="463" customWidth="1"/>
    <col min="10494" max="10494" width="5.81640625" style="463" customWidth="1"/>
    <col min="10495" max="10495" width="4.453125" style="463" customWidth="1"/>
    <col min="10496" max="10496" width="5.81640625" style="463" customWidth="1"/>
    <col min="10497" max="10497" width="5.1796875" style="463" customWidth="1"/>
    <col min="10498" max="10498" width="4.1796875" style="463" customWidth="1"/>
    <col min="10499" max="10499" width="5.453125" style="463" customWidth="1"/>
    <col min="10500" max="10500" width="4.26953125" style="463" customWidth="1"/>
    <col min="10501" max="10501" width="6.26953125" style="463" customWidth="1"/>
    <col min="10502" max="10502" width="5.453125" style="463" customWidth="1"/>
    <col min="10503" max="10503" width="6.81640625" style="463" customWidth="1"/>
    <col min="10504" max="10735" width="9.1796875" style="463"/>
    <col min="10736" max="10736" width="46.7265625" style="463" customWidth="1"/>
    <col min="10737" max="10737" width="9.7265625" style="463" bestFit="1" customWidth="1"/>
    <col min="10738" max="10738" width="8" style="463" customWidth="1"/>
    <col min="10739" max="10739" width="9.54296875" style="463" customWidth="1"/>
    <col min="10740" max="10740" width="11.26953125" style="463" customWidth="1"/>
    <col min="10741" max="10741" width="16.26953125" style="463" bestFit="1" customWidth="1"/>
    <col min="10742" max="10742" width="11.7265625" style="463" bestFit="1" customWidth="1"/>
    <col min="10743" max="10743" width="14.1796875" style="463" bestFit="1" customWidth="1"/>
    <col min="10744" max="10744" width="18.453125" style="463" customWidth="1"/>
    <col min="10745" max="10745" width="18" style="463" customWidth="1"/>
    <col min="10746" max="10746" width="0.81640625" style="463" customWidth="1"/>
    <col min="10747" max="10747" width="16.26953125" style="463" customWidth="1"/>
    <col min="10748" max="10748" width="15" style="463" customWidth="1"/>
    <col min="10749" max="10749" width="9.7265625" style="463" customWidth="1"/>
    <col min="10750" max="10750" width="5.81640625" style="463" customWidth="1"/>
    <col min="10751" max="10751" width="4.453125" style="463" customWidth="1"/>
    <col min="10752" max="10752" width="5.81640625" style="463" customWidth="1"/>
    <col min="10753" max="10753" width="5.1796875" style="463" customWidth="1"/>
    <col min="10754" max="10754" width="4.1796875" style="463" customWidth="1"/>
    <col min="10755" max="10755" width="5.453125" style="463" customWidth="1"/>
    <col min="10756" max="10756" width="4.26953125" style="463" customWidth="1"/>
    <col min="10757" max="10757" width="6.26953125" style="463" customWidth="1"/>
    <col min="10758" max="10758" width="5.453125" style="463" customWidth="1"/>
    <col min="10759" max="10759" width="6.81640625" style="463" customWidth="1"/>
    <col min="10760" max="10991" width="9.1796875" style="463"/>
    <col min="10992" max="10992" width="46.7265625" style="463" customWidth="1"/>
    <col min="10993" max="10993" width="9.7265625" style="463" bestFit="1" customWidth="1"/>
    <col min="10994" max="10994" width="8" style="463" customWidth="1"/>
    <col min="10995" max="10995" width="9.54296875" style="463" customWidth="1"/>
    <col min="10996" max="10996" width="11.26953125" style="463" customWidth="1"/>
    <col min="10997" max="10997" width="16.26953125" style="463" bestFit="1" customWidth="1"/>
    <col min="10998" max="10998" width="11.7265625" style="463" bestFit="1" customWidth="1"/>
    <col min="10999" max="10999" width="14.1796875" style="463" bestFit="1" customWidth="1"/>
    <col min="11000" max="11000" width="18.453125" style="463" customWidth="1"/>
    <col min="11001" max="11001" width="18" style="463" customWidth="1"/>
    <col min="11002" max="11002" width="0.81640625" style="463" customWidth="1"/>
    <col min="11003" max="11003" width="16.26953125" style="463" customWidth="1"/>
    <col min="11004" max="11004" width="15" style="463" customWidth="1"/>
    <col min="11005" max="11005" width="9.7265625" style="463" customWidth="1"/>
    <col min="11006" max="11006" width="5.81640625" style="463" customWidth="1"/>
    <col min="11007" max="11007" width="4.453125" style="463" customWidth="1"/>
    <col min="11008" max="11008" width="5.81640625" style="463" customWidth="1"/>
    <col min="11009" max="11009" width="5.1796875" style="463" customWidth="1"/>
    <col min="11010" max="11010" width="4.1796875" style="463" customWidth="1"/>
    <col min="11011" max="11011" width="5.453125" style="463" customWidth="1"/>
    <col min="11012" max="11012" width="4.26953125" style="463" customWidth="1"/>
    <col min="11013" max="11013" width="6.26953125" style="463" customWidth="1"/>
    <col min="11014" max="11014" width="5.453125" style="463" customWidth="1"/>
    <col min="11015" max="11015" width="6.81640625" style="463" customWidth="1"/>
    <col min="11016" max="11247" width="9.1796875" style="463"/>
    <col min="11248" max="11248" width="46.7265625" style="463" customWidth="1"/>
    <col min="11249" max="11249" width="9.7265625" style="463" bestFit="1" customWidth="1"/>
    <col min="11250" max="11250" width="8" style="463" customWidth="1"/>
    <col min="11251" max="11251" width="9.54296875" style="463" customWidth="1"/>
    <col min="11252" max="11252" width="11.26953125" style="463" customWidth="1"/>
    <col min="11253" max="11253" width="16.26953125" style="463" bestFit="1" customWidth="1"/>
    <col min="11254" max="11254" width="11.7265625" style="463" bestFit="1" customWidth="1"/>
    <col min="11255" max="11255" width="14.1796875" style="463" bestFit="1" customWidth="1"/>
    <col min="11256" max="11256" width="18.453125" style="463" customWidth="1"/>
    <col min="11257" max="11257" width="18" style="463" customWidth="1"/>
    <col min="11258" max="11258" width="0.81640625" style="463" customWidth="1"/>
    <col min="11259" max="11259" width="16.26953125" style="463" customWidth="1"/>
    <col min="11260" max="11260" width="15" style="463" customWidth="1"/>
    <col min="11261" max="11261" width="9.7265625" style="463" customWidth="1"/>
    <col min="11262" max="11262" width="5.81640625" style="463" customWidth="1"/>
    <col min="11263" max="11263" width="4.453125" style="463" customWidth="1"/>
    <col min="11264" max="11264" width="5.81640625" style="463" customWidth="1"/>
    <col min="11265" max="11265" width="5.1796875" style="463" customWidth="1"/>
    <col min="11266" max="11266" width="4.1796875" style="463" customWidth="1"/>
    <col min="11267" max="11267" width="5.453125" style="463" customWidth="1"/>
    <col min="11268" max="11268" width="4.26953125" style="463" customWidth="1"/>
    <col min="11269" max="11269" width="6.26953125" style="463" customWidth="1"/>
    <col min="11270" max="11270" width="5.453125" style="463" customWidth="1"/>
    <col min="11271" max="11271" width="6.81640625" style="463" customWidth="1"/>
    <col min="11272" max="11503" width="9.1796875" style="463"/>
    <col min="11504" max="11504" width="46.7265625" style="463" customWidth="1"/>
    <col min="11505" max="11505" width="9.7265625" style="463" bestFit="1" customWidth="1"/>
    <col min="11506" max="11506" width="8" style="463" customWidth="1"/>
    <col min="11507" max="11507" width="9.54296875" style="463" customWidth="1"/>
    <col min="11508" max="11508" width="11.26953125" style="463" customWidth="1"/>
    <col min="11509" max="11509" width="16.26953125" style="463" bestFit="1" customWidth="1"/>
    <col min="11510" max="11510" width="11.7265625" style="463" bestFit="1" customWidth="1"/>
    <col min="11511" max="11511" width="14.1796875" style="463" bestFit="1" customWidth="1"/>
    <col min="11512" max="11512" width="18.453125" style="463" customWidth="1"/>
    <col min="11513" max="11513" width="18" style="463" customWidth="1"/>
    <col min="11514" max="11514" width="0.81640625" style="463" customWidth="1"/>
    <col min="11515" max="11515" width="16.26953125" style="463" customWidth="1"/>
    <col min="11516" max="11516" width="15" style="463" customWidth="1"/>
    <col min="11517" max="11517" width="9.7265625" style="463" customWidth="1"/>
    <col min="11518" max="11518" width="5.81640625" style="463" customWidth="1"/>
    <col min="11519" max="11519" width="4.453125" style="463" customWidth="1"/>
    <col min="11520" max="11520" width="5.81640625" style="463" customWidth="1"/>
    <col min="11521" max="11521" width="5.1796875" style="463" customWidth="1"/>
    <col min="11522" max="11522" width="4.1796875" style="463" customWidth="1"/>
    <col min="11523" max="11523" width="5.453125" style="463" customWidth="1"/>
    <col min="11524" max="11524" width="4.26953125" style="463" customWidth="1"/>
    <col min="11525" max="11525" width="6.26953125" style="463" customWidth="1"/>
    <col min="11526" max="11526" width="5.453125" style="463" customWidth="1"/>
    <col min="11527" max="11527" width="6.81640625" style="463" customWidth="1"/>
    <col min="11528" max="11759" width="9.1796875" style="463"/>
    <col min="11760" max="11760" width="46.7265625" style="463" customWidth="1"/>
    <col min="11761" max="11761" width="9.7265625" style="463" bestFit="1" customWidth="1"/>
    <col min="11762" max="11762" width="8" style="463" customWidth="1"/>
    <col min="11763" max="11763" width="9.54296875" style="463" customWidth="1"/>
    <col min="11764" max="11764" width="11.26953125" style="463" customWidth="1"/>
    <col min="11765" max="11765" width="16.26953125" style="463" bestFit="1" customWidth="1"/>
    <col min="11766" max="11766" width="11.7265625" style="463" bestFit="1" customWidth="1"/>
    <col min="11767" max="11767" width="14.1796875" style="463" bestFit="1" customWidth="1"/>
    <col min="11768" max="11768" width="18.453125" style="463" customWidth="1"/>
    <col min="11769" max="11769" width="18" style="463" customWidth="1"/>
    <col min="11770" max="11770" width="0.81640625" style="463" customWidth="1"/>
    <col min="11771" max="11771" width="16.26953125" style="463" customWidth="1"/>
    <col min="11772" max="11772" width="15" style="463" customWidth="1"/>
    <col min="11773" max="11773" width="9.7265625" style="463" customWidth="1"/>
    <col min="11774" max="11774" width="5.81640625" style="463" customWidth="1"/>
    <col min="11775" max="11775" width="4.453125" style="463" customWidth="1"/>
    <col min="11776" max="11776" width="5.81640625" style="463" customWidth="1"/>
    <col min="11777" max="11777" width="5.1796875" style="463" customWidth="1"/>
    <col min="11778" max="11778" width="4.1796875" style="463" customWidth="1"/>
    <col min="11779" max="11779" width="5.453125" style="463" customWidth="1"/>
    <col min="11780" max="11780" width="4.26953125" style="463" customWidth="1"/>
    <col min="11781" max="11781" width="6.26953125" style="463" customWidth="1"/>
    <col min="11782" max="11782" width="5.453125" style="463" customWidth="1"/>
    <col min="11783" max="11783" width="6.81640625" style="463" customWidth="1"/>
    <col min="11784" max="12015" width="9.1796875" style="463"/>
    <col min="12016" max="12016" width="46.7265625" style="463" customWidth="1"/>
    <col min="12017" max="12017" width="9.7265625" style="463" bestFit="1" customWidth="1"/>
    <col min="12018" max="12018" width="8" style="463" customWidth="1"/>
    <col min="12019" max="12019" width="9.54296875" style="463" customWidth="1"/>
    <col min="12020" max="12020" width="11.26953125" style="463" customWidth="1"/>
    <col min="12021" max="12021" width="16.26953125" style="463" bestFit="1" customWidth="1"/>
    <col min="12022" max="12022" width="11.7265625" style="463" bestFit="1" customWidth="1"/>
    <col min="12023" max="12023" width="14.1796875" style="463" bestFit="1" customWidth="1"/>
    <col min="12024" max="12024" width="18.453125" style="463" customWidth="1"/>
    <col min="12025" max="12025" width="18" style="463" customWidth="1"/>
    <col min="12026" max="12026" width="0.81640625" style="463" customWidth="1"/>
    <col min="12027" max="12027" width="16.26953125" style="463" customWidth="1"/>
    <col min="12028" max="12028" width="15" style="463" customWidth="1"/>
    <col min="12029" max="12029" width="9.7265625" style="463" customWidth="1"/>
    <col min="12030" max="12030" width="5.81640625" style="463" customWidth="1"/>
    <col min="12031" max="12031" width="4.453125" style="463" customWidth="1"/>
    <col min="12032" max="12032" width="5.81640625" style="463" customWidth="1"/>
    <col min="12033" max="12033" width="5.1796875" style="463" customWidth="1"/>
    <col min="12034" max="12034" width="4.1796875" style="463" customWidth="1"/>
    <col min="12035" max="12035" width="5.453125" style="463" customWidth="1"/>
    <col min="12036" max="12036" width="4.26953125" style="463" customWidth="1"/>
    <col min="12037" max="12037" width="6.26953125" style="463" customWidth="1"/>
    <col min="12038" max="12038" width="5.453125" style="463" customWidth="1"/>
    <col min="12039" max="12039" width="6.81640625" style="463" customWidth="1"/>
    <col min="12040" max="12271" width="9.1796875" style="463"/>
    <col min="12272" max="12272" width="46.7265625" style="463" customWidth="1"/>
    <col min="12273" max="12273" width="9.7265625" style="463" bestFit="1" customWidth="1"/>
    <col min="12274" max="12274" width="8" style="463" customWidth="1"/>
    <col min="12275" max="12275" width="9.54296875" style="463" customWidth="1"/>
    <col min="12276" max="12276" width="11.26953125" style="463" customWidth="1"/>
    <col min="12277" max="12277" width="16.26953125" style="463" bestFit="1" customWidth="1"/>
    <col min="12278" max="12278" width="11.7265625" style="463" bestFit="1" customWidth="1"/>
    <col min="12279" max="12279" width="14.1796875" style="463" bestFit="1" customWidth="1"/>
    <col min="12280" max="12280" width="18.453125" style="463" customWidth="1"/>
    <col min="12281" max="12281" width="18" style="463" customWidth="1"/>
    <col min="12282" max="12282" width="0.81640625" style="463" customWidth="1"/>
    <col min="12283" max="12283" width="16.26953125" style="463" customWidth="1"/>
    <col min="12284" max="12284" width="15" style="463" customWidth="1"/>
    <col min="12285" max="12285" width="9.7265625" style="463" customWidth="1"/>
    <col min="12286" max="12286" width="5.81640625" style="463" customWidth="1"/>
    <col min="12287" max="12287" width="4.453125" style="463" customWidth="1"/>
    <col min="12288" max="12288" width="5.81640625" style="463" customWidth="1"/>
    <col min="12289" max="12289" width="5.1796875" style="463" customWidth="1"/>
    <col min="12290" max="12290" width="4.1796875" style="463" customWidth="1"/>
    <col min="12291" max="12291" width="5.453125" style="463" customWidth="1"/>
    <col min="12292" max="12292" width="4.26953125" style="463" customWidth="1"/>
    <col min="12293" max="12293" width="6.26953125" style="463" customWidth="1"/>
    <col min="12294" max="12294" width="5.453125" style="463" customWidth="1"/>
    <col min="12295" max="12295" width="6.81640625" style="463" customWidth="1"/>
    <col min="12296" max="12527" width="9.1796875" style="463"/>
    <col min="12528" max="12528" width="46.7265625" style="463" customWidth="1"/>
    <col min="12529" max="12529" width="9.7265625" style="463" bestFit="1" customWidth="1"/>
    <col min="12530" max="12530" width="8" style="463" customWidth="1"/>
    <col min="12531" max="12531" width="9.54296875" style="463" customWidth="1"/>
    <col min="12532" max="12532" width="11.26953125" style="463" customWidth="1"/>
    <col min="12533" max="12533" width="16.26953125" style="463" bestFit="1" customWidth="1"/>
    <col min="12534" max="12534" width="11.7265625" style="463" bestFit="1" customWidth="1"/>
    <col min="12535" max="12535" width="14.1796875" style="463" bestFit="1" customWidth="1"/>
    <col min="12536" max="12536" width="18.453125" style="463" customWidth="1"/>
    <col min="12537" max="12537" width="18" style="463" customWidth="1"/>
    <col min="12538" max="12538" width="0.81640625" style="463" customWidth="1"/>
    <col min="12539" max="12539" width="16.26953125" style="463" customWidth="1"/>
    <col min="12540" max="12540" width="15" style="463" customWidth="1"/>
    <col min="12541" max="12541" width="9.7265625" style="463" customWidth="1"/>
    <col min="12542" max="12542" width="5.81640625" style="463" customWidth="1"/>
    <col min="12543" max="12543" width="4.453125" style="463" customWidth="1"/>
    <col min="12544" max="12544" width="5.81640625" style="463" customWidth="1"/>
    <col min="12545" max="12545" width="5.1796875" style="463" customWidth="1"/>
    <col min="12546" max="12546" width="4.1796875" style="463" customWidth="1"/>
    <col min="12547" max="12547" width="5.453125" style="463" customWidth="1"/>
    <col min="12548" max="12548" width="4.26953125" style="463" customWidth="1"/>
    <col min="12549" max="12549" width="6.26953125" style="463" customWidth="1"/>
    <col min="12550" max="12550" width="5.453125" style="463" customWidth="1"/>
    <col min="12551" max="12551" width="6.81640625" style="463" customWidth="1"/>
    <col min="12552" max="12783" width="9.1796875" style="463"/>
    <col min="12784" max="12784" width="46.7265625" style="463" customWidth="1"/>
    <col min="12785" max="12785" width="9.7265625" style="463" bestFit="1" customWidth="1"/>
    <col min="12786" max="12786" width="8" style="463" customWidth="1"/>
    <col min="12787" max="12787" width="9.54296875" style="463" customWidth="1"/>
    <col min="12788" max="12788" width="11.26953125" style="463" customWidth="1"/>
    <col min="12789" max="12789" width="16.26953125" style="463" bestFit="1" customWidth="1"/>
    <col min="12790" max="12790" width="11.7265625" style="463" bestFit="1" customWidth="1"/>
    <col min="12791" max="12791" width="14.1796875" style="463" bestFit="1" customWidth="1"/>
    <col min="12792" max="12792" width="18.453125" style="463" customWidth="1"/>
    <col min="12793" max="12793" width="18" style="463" customWidth="1"/>
    <col min="12794" max="12794" width="0.81640625" style="463" customWidth="1"/>
    <col min="12795" max="12795" width="16.26953125" style="463" customWidth="1"/>
    <col min="12796" max="12796" width="15" style="463" customWidth="1"/>
    <col min="12797" max="12797" width="9.7265625" style="463" customWidth="1"/>
    <col min="12798" max="12798" width="5.81640625" style="463" customWidth="1"/>
    <col min="12799" max="12799" width="4.453125" style="463" customWidth="1"/>
    <col min="12800" max="12800" width="5.81640625" style="463" customWidth="1"/>
    <col min="12801" max="12801" width="5.1796875" style="463" customWidth="1"/>
    <col min="12802" max="12802" width="4.1796875" style="463" customWidth="1"/>
    <col min="12803" max="12803" width="5.453125" style="463" customWidth="1"/>
    <col min="12804" max="12804" width="4.26953125" style="463" customWidth="1"/>
    <col min="12805" max="12805" width="6.26953125" style="463" customWidth="1"/>
    <col min="12806" max="12806" width="5.453125" style="463" customWidth="1"/>
    <col min="12807" max="12807" width="6.81640625" style="463" customWidth="1"/>
    <col min="12808" max="13039" width="9.1796875" style="463"/>
    <col min="13040" max="13040" width="46.7265625" style="463" customWidth="1"/>
    <col min="13041" max="13041" width="9.7265625" style="463" bestFit="1" customWidth="1"/>
    <col min="13042" max="13042" width="8" style="463" customWidth="1"/>
    <col min="13043" max="13043" width="9.54296875" style="463" customWidth="1"/>
    <col min="13044" max="13044" width="11.26953125" style="463" customWidth="1"/>
    <col min="13045" max="13045" width="16.26953125" style="463" bestFit="1" customWidth="1"/>
    <col min="13046" max="13046" width="11.7265625" style="463" bestFit="1" customWidth="1"/>
    <col min="13047" max="13047" width="14.1796875" style="463" bestFit="1" customWidth="1"/>
    <col min="13048" max="13048" width="18.453125" style="463" customWidth="1"/>
    <col min="13049" max="13049" width="18" style="463" customWidth="1"/>
    <col min="13050" max="13050" width="0.81640625" style="463" customWidth="1"/>
    <col min="13051" max="13051" width="16.26953125" style="463" customWidth="1"/>
    <col min="13052" max="13052" width="15" style="463" customWidth="1"/>
    <col min="13053" max="13053" width="9.7265625" style="463" customWidth="1"/>
    <col min="13054" max="13054" width="5.81640625" style="463" customWidth="1"/>
    <col min="13055" max="13055" width="4.453125" style="463" customWidth="1"/>
    <col min="13056" max="13056" width="5.81640625" style="463" customWidth="1"/>
    <col min="13057" max="13057" width="5.1796875" style="463" customWidth="1"/>
    <col min="13058" max="13058" width="4.1796875" style="463" customWidth="1"/>
    <col min="13059" max="13059" width="5.453125" style="463" customWidth="1"/>
    <col min="13060" max="13060" width="4.26953125" style="463" customWidth="1"/>
    <col min="13061" max="13061" width="6.26953125" style="463" customWidth="1"/>
    <col min="13062" max="13062" width="5.453125" style="463" customWidth="1"/>
    <col min="13063" max="13063" width="6.81640625" style="463" customWidth="1"/>
    <col min="13064" max="13295" width="9.1796875" style="463"/>
    <col min="13296" max="13296" width="46.7265625" style="463" customWidth="1"/>
    <col min="13297" max="13297" width="9.7265625" style="463" bestFit="1" customWidth="1"/>
    <col min="13298" max="13298" width="8" style="463" customWidth="1"/>
    <col min="13299" max="13299" width="9.54296875" style="463" customWidth="1"/>
    <col min="13300" max="13300" width="11.26953125" style="463" customWidth="1"/>
    <col min="13301" max="13301" width="16.26953125" style="463" bestFit="1" customWidth="1"/>
    <col min="13302" max="13302" width="11.7265625" style="463" bestFit="1" customWidth="1"/>
    <col min="13303" max="13303" width="14.1796875" style="463" bestFit="1" customWidth="1"/>
    <col min="13304" max="13304" width="18.453125" style="463" customWidth="1"/>
    <col min="13305" max="13305" width="18" style="463" customWidth="1"/>
    <col min="13306" max="13306" width="0.81640625" style="463" customWidth="1"/>
    <col min="13307" max="13307" width="16.26953125" style="463" customWidth="1"/>
    <col min="13308" max="13308" width="15" style="463" customWidth="1"/>
    <col min="13309" max="13309" width="9.7265625" style="463" customWidth="1"/>
    <col min="13310" max="13310" width="5.81640625" style="463" customWidth="1"/>
    <col min="13311" max="13311" width="4.453125" style="463" customWidth="1"/>
    <col min="13312" max="13312" width="5.81640625" style="463" customWidth="1"/>
    <col min="13313" max="13313" width="5.1796875" style="463" customWidth="1"/>
    <col min="13314" max="13314" width="4.1796875" style="463" customWidth="1"/>
    <col min="13315" max="13315" width="5.453125" style="463" customWidth="1"/>
    <col min="13316" max="13316" width="4.26953125" style="463" customWidth="1"/>
    <col min="13317" max="13317" width="6.26953125" style="463" customWidth="1"/>
    <col min="13318" max="13318" width="5.453125" style="463" customWidth="1"/>
    <col min="13319" max="13319" width="6.81640625" style="463" customWidth="1"/>
    <col min="13320" max="13551" width="9.1796875" style="463"/>
    <col min="13552" max="13552" width="46.7265625" style="463" customWidth="1"/>
    <col min="13553" max="13553" width="9.7265625" style="463" bestFit="1" customWidth="1"/>
    <col min="13554" max="13554" width="8" style="463" customWidth="1"/>
    <col min="13555" max="13555" width="9.54296875" style="463" customWidth="1"/>
    <col min="13556" max="13556" width="11.26953125" style="463" customWidth="1"/>
    <col min="13557" max="13557" width="16.26953125" style="463" bestFit="1" customWidth="1"/>
    <col min="13558" max="13558" width="11.7265625" style="463" bestFit="1" customWidth="1"/>
    <col min="13559" max="13559" width="14.1796875" style="463" bestFit="1" customWidth="1"/>
    <col min="13560" max="13560" width="18.453125" style="463" customWidth="1"/>
    <col min="13561" max="13561" width="18" style="463" customWidth="1"/>
    <col min="13562" max="13562" width="0.81640625" style="463" customWidth="1"/>
    <col min="13563" max="13563" width="16.26953125" style="463" customWidth="1"/>
    <col min="13564" max="13564" width="15" style="463" customWidth="1"/>
    <col min="13565" max="13565" width="9.7265625" style="463" customWidth="1"/>
    <col min="13566" max="13566" width="5.81640625" style="463" customWidth="1"/>
    <col min="13567" max="13567" width="4.453125" style="463" customWidth="1"/>
    <col min="13568" max="13568" width="5.81640625" style="463" customWidth="1"/>
    <col min="13569" max="13569" width="5.1796875" style="463" customWidth="1"/>
    <col min="13570" max="13570" width="4.1796875" style="463" customWidth="1"/>
    <col min="13571" max="13571" width="5.453125" style="463" customWidth="1"/>
    <col min="13572" max="13572" width="4.26953125" style="463" customWidth="1"/>
    <col min="13573" max="13573" width="6.26953125" style="463" customWidth="1"/>
    <col min="13574" max="13574" width="5.453125" style="463" customWidth="1"/>
    <col min="13575" max="13575" width="6.81640625" style="463" customWidth="1"/>
    <col min="13576" max="13807" width="9.1796875" style="463"/>
    <col min="13808" max="13808" width="46.7265625" style="463" customWidth="1"/>
    <col min="13809" max="13809" width="9.7265625" style="463" bestFit="1" customWidth="1"/>
    <col min="13810" max="13810" width="8" style="463" customWidth="1"/>
    <col min="13811" max="13811" width="9.54296875" style="463" customWidth="1"/>
    <col min="13812" max="13812" width="11.26953125" style="463" customWidth="1"/>
    <col min="13813" max="13813" width="16.26953125" style="463" bestFit="1" customWidth="1"/>
    <col min="13814" max="13814" width="11.7265625" style="463" bestFit="1" customWidth="1"/>
    <col min="13815" max="13815" width="14.1796875" style="463" bestFit="1" customWidth="1"/>
    <col min="13816" max="13816" width="18.453125" style="463" customWidth="1"/>
    <col min="13817" max="13817" width="18" style="463" customWidth="1"/>
    <col min="13818" max="13818" width="0.81640625" style="463" customWidth="1"/>
    <col min="13819" max="13819" width="16.26953125" style="463" customWidth="1"/>
    <col min="13820" max="13820" width="15" style="463" customWidth="1"/>
    <col min="13821" max="13821" width="9.7265625" style="463" customWidth="1"/>
    <col min="13822" max="13822" width="5.81640625" style="463" customWidth="1"/>
    <col min="13823" max="13823" width="4.453125" style="463" customWidth="1"/>
    <col min="13824" max="13824" width="5.81640625" style="463" customWidth="1"/>
    <col min="13825" max="13825" width="5.1796875" style="463" customWidth="1"/>
    <col min="13826" max="13826" width="4.1796875" style="463" customWidth="1"/>
    <col min="13827" max="13827" width="5.453125" style="463" customWidth="1"/>
    <col min="13828" max="13828" width="4.26953125" style="463" customWidth="1"/>
    <col min="13829" max="13829" width="6.26953125" style="463" customWidth="1"/>
    <col min="13830" max="13830" width="5.453125" style="463" customWidth="1"/>
    <col min="13831" max="13831" width="6.81640625" style="463" customWidth="1"/>
    <col min="13832" max="14063" width="9.1796875" style="463"/>
    <col min="14064" max="14064" width="46.7265625" style="463" customWidth="1"/>
    <col min="14065" max="14065" width="9.7265625" style="463" bestFit="1" customWidth="1"/>
    <col min="14066" max="14066" width="8" style="463" customWidth="1"/>
    <col min="14067" max="14067" width="9.54296875" style="463" customWidth="1"/>
    <col min="14068" max="14068" width="11.26953125" style="463" customWidth="1"/>
    <col min="14069" max="14069" width="16.26953125" style="463" bestFit="1" customWidth="1"/>
    <col min="14070" max="14070" width="11.7265625" style="463" bestFit="1" customWidth="1"/>
    <col min="14071" max="14071" width="14.1796875" style="463" bestFit="1" customWidth="1"/>
    <col min="14072" max="14072" width="18.453125" style="463" customWidth="1"/>
    <col min="14073" max="14073" width="18" style="463" customWidth="1"/>
    <col min="14074" max="14074" width="0.81640625" style="463" customWidth="1"/>
    <col min="14075" max="14075" width="16.26953125" style="463" customWidth="1"/>
    <col min="14076" max="14076" width="15" style="463" customWidth="1"/>
    <col min="14077" max="14077" width="9.7265625" style="463" customWidth="1"/>
    <col min="14078" max="14078" width="5.81640625" style="463" customWidth="1"/>
    <col min="14079" max="14079" width="4.453125" style="463" customWidth="1"/>
    <col min="14080" max="14080" width="5.81640625" style="463" customWidth="1"/>
    <col min="14081" max="14081" width="5.1796875" style="463" customWidth="1"/>
    <col min="14082" max="14082" width="4.1796875" style="463" customWidth="1"/>
    <col min="14083" max="14083" width="5.453125" style="463" customWidth="1"/>
    <col min="14084" max="14084" width="4.26953125" style="463" customWidth="1"/>
    <col min="14085" max="14085" width="6.26953125" style="463" customWidth="1"/>
    <col min="14086" max="14086" width="5.453125" style="463" customWidth="1"/>
    <col min="14087" max="14087" width="6.81640625" style="463" customWidth="1"/>
    <col min="14088" max="14319" width="9.1796875" style="463"/>
    <col min="14320" max="14320" width="46.7265625" style="463" customWidth="1"/>
    <col min="14321" max="14321" width="9.7265625" style="463" bestFit="1" customWidth="1"/>
    <col min="14322" max="14322" width="8" style="463" customWidth="1"/>
    <col min="14323" max="14323" width="9.54296875" style="463" customWidth="1"/>
    <col min="14324" max="14324" width="11.26953125" style="463" customWidth="1"/>
    <col min="14325" max="14325" width="16.26953125" style="463" bestFit="1" customWidth="1"/>
    <col min="14326" max="14326" width="11.7265625" style="463" bestFit="1" customWidth="1"/>
    <col min="14327" max="14327" width="14.1796875" style="463" bestFit="1" customWidth="1"/>
    <col min="14328" max="14328" width="18.453125" style="463" customWidth="1"/>
    <col min="14329" max="14329" width="18" style="463" customWidth="1"/>
    <col min="14330" max="14330" width="0.81640625" style="463" customWidth="1"/>
    <col min="14331" max="14331" width="16.26953125" style="463" customWidth="1"/>
    <col min="14332" max="14332" width="15" style="463" customWidth="1"/>
    <col min="14333" max="14333" width="9.7265625" style="463" customWidth="1"/>
    <col min="14334" max="14334" width="5.81640625" style="463" customWidth="1"/>
    <col min="14335" max="14335" width="4.453125" style="463" customWidth="1"/>
    <col min="14336" max="14336" width="5.81640625" style="463" customWidth="1"/>
    <col min="14337" max="14337" width="5.1796875" style="463" customWidth="1"/>
    <col min="14338" max="14338" width="4.1796875" style="463" customWidth="1"/>
    <col min="14339" max="14339" width="5.453125" style="463" customWidth="1"/>
    <col min="14340" max="14340" width="4.26953125" style="463" customWidth="1"/>
    <col min="14341" max="14341" width="6.26953125" style="463" customWidth="1"/>
    <col min="14342" max="14342" width="5.453125" style="463" customWidth="1"/>
    <col min="14343" max="14343" width="6.81640625" style="463" customWidth="1"/>
    <col min="14344" max="14575" width="9.1796875" style="463"/>
    <col min="14576" max="14576" width="46.7265625" style="463" customWidth="1"/>
    <col min="14577" max="14577" width="9.7265625" style="463" bestFit="1" customWidth="1"/>
    <col min="14578" max="14578" width="8" style="463" customWidth="1"/>
    <col min="14579" max="14579" width="9.54296875" style="463" customWidth="1"/>
    <col min="14580" max="14580" width="11.26953125" style="463" customWidth="1"/>
    <col min="14581" max="14581" width="16.26953125" style="463" bestFit="1" customWidth="1"/>
    <col min="14582" max="14582" width="11.7265625" style="463" bestFit="1" customWidth="1"/>
    <col min="14583" max="14583" width="14.1796875" style="463" bestFit="1" customWidth="1"/>
    <col min="14584" max="14584" width="18.453125" style="463" customWidth="1"/>
    <col min="14585" max="14585" width="18" style="463" customWidth="1"/>
    <col min="14586" max="14586" width="0.81640625" style="463" customWidth="1"/>
    <col min="14587" max="14587" width="16.26953125" style="463" customWidth="1"/>
    <col min="14588" max="14588" width="15" style="463" customWidth="1"/>
    <col min="14589" max="14589" width="9.7265625" style="463" customWidth="1"/>
    <col min="14590" max="14590" width="5.81640625" style="463" customWidth="1"/>
    <col min="14591" max="14591" width="4.453125" style="463" customWidth="1"/>
    <col min="14592" max="14592" width="5.81640625" style="463" customWidth="1"/>
    <col min="14593" max="14593" width="5.1796875" style="463" customWidth="1"/>
    <col min="14594" max="14594" width="4.1796875" style="463" customWidth="1"/>
    <col min="14595" max="14595" width="5.453125" style="463" customWidth="1"/>
    <col min="14596" max="14596" width="4.26953125" style="463" customWidth="1"/>
    <col min="14597" max="14597" width="6.26953125" style="463" customWidth="1"/>
    <col min="14598" max="14598" width="5.453125" style="463" customWidth="1"/>
    <col min="14599" max="14599" width="6.81640625" style="463" customWidth="1"/>
    <col min="14600" max="14831" width="9.1796875" style="463"/>
    <col min="14832" max="14832" width="46.7265625" style="463" customWidth="1"/>
    <col min="14833" max="14833" width="9.7265625" style="463" bestFit="1" customWidth="1"/>
    <col min="14834" max="14834" width="8" style="463" customWidth="1"/>
    <col min="14835" max="14835" width="9.54296875" style="463" customWidth="1"/>
    <col min="14836" max="14836" width="11.26953125" style="463" customWidth="1"/>
    <col min="14837" max="14837" width="16.26953125" style="463" bestFit="1" customWidth="1"/>
    <col min="14838" max="14838" width="11.7265625" style="463" bestFit="1" customWidth="1"/>
    <col min="14839" max="14839" width="14.1796875" style="463" bestFit="1" customWidth="1"/>
    <col min="14840" max="14840" width="18.453125" style="463" customWidth="1"/>
    <col min="14841" max="14841" width="18" style="463" customWidth="1"/>
    <col min="14842" max="14842" width="0.81640625" style="463" customWidth="1"/>
    <col min="14843" max="14843" width="16.26953125" style="463" customWidth="1"/>
    <col min="14844" max="14844" width="15" style="463" customWidth="1"/>
    <col min="14845" max="14845" width="9.7265625" style="463" customWidth="1"/>
    <col min="14846" max="14846" width="5.81640625" style="463" customWidth="1"/>
    <col min="14847" max="14847" width="4.453125" style="463" customWidth="1"/>
    <col min="14848" max="14848" width="5.81640625" style="463" customWidth="1"/>
    <col min="14849" max="14849" width="5.1796875" style="463" customWidth="1"/>
    <col min="14850" max="14850" width="4.1796875" style="463" customWidth="1"/>
    <col min="14851" max="14851" width="5.453125" style="463" customWidth="1"/>
    <col min="14852" max="14852" width="4.26953125" style="463" customWidth="1"/>
    <col min="14853" max="14853" width="6.26953125" style="463" customWidth="1"/>
    <col min="14854" max="14854" width="5.453125" style="463" customWidth="1"/>
    <col min="14855" max="14855" width="6.81640625" style="463" customWidth="1"/>
    <col min="14856" max="15087" width="9.1796875" style="463"/>
    <col min="15088" max="15088" width="46.7265625" style="463" customWidth="1"/>
    <col min="15089" max="15089" width="9.7265625" style="463" bestFit="1" customWidth="1"/>
    <col min="15090" max="15090" width="8" style="463" customWidth="1"/>
    <col min="15091" max="15091" width="9.54296875" style="463" customWidth="1"/>
    <col min="15092" max="15092" width="11.26953125" style="463" customWidth="1"/>
    <col min="15093" max="15093" width="16.26953125" style="463" bestFit="1" customWidth="1"/>
    <col min="15094" max="15094" width="11.7265625" style="463" bestFit="1" customWidth="1"/>
    <col min="15095" max="15095" width="14.1796875" style="463" bestFit="1" customWidth="1"/>
    <col min="15096" max="15096" width="18.453125" style="463" customWidth="1"/>
    <col min="15097" max="15097" width="18" style="463" customWidth="1"/>
    <col min="15098" max="15098" width="0.81640625" style="463" customWidth="1"/>
    <col min="15099" max="15099" width="16.26953125" style="463" customWidth="1"/>
    <col min="15100" max="15100" width="15" style="463" customWidth="1"/>
    <col min="15101" max="15101" width="9.7265625" style="463" customWidth="1"/>
    <col min="15102" max="15102" width="5.81640625" style="463" customWidth="1"/>
    <col min="15103" max="15103" width="4.453125" style="463" customWidth="1"/>
    <col min="15104" max="15104" width="5.81640625" style="463" customWidth="1"/>
    <col min="15105" max="15105" width="5.1796875" style="463" customWidth="1"/>
    <col min="15106" max="15106" width="4.1796875" style="463" customWidth="1"/>
    <col min="15107" max="15107" width="5.453125" style="463" customWidth="1"/>
    <col min="15108" max="15108" width="4.26953125" style="463" customWidth="1"/>
    <col min="15109" max="15109" width="6.26953125" style="463" customWidth="1"/>
    <col min="15110" max="15110" width="5.453125" style="463" customWidth="1"/>
    <col min="15111" max="15111" width="6.81640625" style="463" customWidth="1"/>
    <col min="15112" max="15343" width="9.1796875" style="463"/>
    <col min="15344" max="15344" width="46.7265625" style="463" customWidth="1"/>
    <col min="15345" max="15345" width="9.7265625" style="463" bestFit="1" customWidth="1"/>
    <col min="15346" max="15346" width="8" style="463" customWidth="1"/>
    <col min="15347" max="15347" width="9.54296875" style="463" customWidth="1"/>
    <col min="15348" max="15348" width="11.26953125" style="463" customWidth="1"/>
    <col min="15349" max="15349" width="16.26953125" style="463" bestFit="1" customWidth="1"/>
    <col min="15350" max="15350" width="11.7265625" style="463" bestFit="1" customWidth="1"/>
    <col min="15351" max="15351" width="14.1796875" style="463" bestFit="1" customWidth="1"/>
    <col min="15352" max="15352" width="18.453125" style="463" customWidth="1"/>
    <col min="15353" max="15353" width="18" style="463" customWidth="1"/>
    <col min="15354" max="15354" width="0.81640625" style="463" customWidth="1"/>
    <col min="15355" max="15355" width="16.26953125" style="463" customWidth="1"/>
    <col min="15356" max="15356" width="15" style="463" customWidth="1"/>
    <col min="15357" max="15357" width="9.7265625" style="463" customWidth="1"/>
    <col min="15358" max="15358" width="5.81640625" style="463" customWidth="1"/>
    <col min="15359" max="15359" width="4.453125" style="463" customWidth="1"/>
    <col min="15360" max="15360" width="5.81640625" style="463" customWidth="1"/>
    <col min="15361" max="15361" width="5.1796875" style="463" customWidth="1"/>
    <col min="15362" max="15362" width="4.1796875" style="463" customWidth="1"/>
    <col min="15363" max="15363" width="5.453125" style="463" customWidth="1"/>
    <col min="15364" max="15364" width="4.26953125" style="463" customWidth="1"/>
    <col min="15365" max="15365" width="6.26953125" style="463" customWidth="1"/>
    <col min="15366" max="15366" width="5.453125" style="463" customWidth="1"/>
    <col min="15367" max="15367" width="6.81640625" style="463" customWidth="1"/>
    <col min="15368" max="15599" width="9.1796875" style="463"/>
    <col min="15600" max="15600" width="46.7265625" style="463" customWidth="1"/>
    <col min="15601" max="15601" width="9.7265625" style="463" bestFit="1" customWidth="1"/>
    <col min="15602" max="15602" width="8" style="463" customWidth="1"/>
    <col min="15603" max="15603" width="9.54296875" style="463" customWidth="1"/>
    <col min="15604" max="15604" width="11.26953125" style="463" customWidth="1"/>
    <col min="15605" max="15605" width="16.26953125" style="463" bestFit="1" customWidth="1"/>
    <col min="15606" max="15606" width="11.7265625" style="463" bestFit="1" customWidth="1"/>
    <col min="15607" max="15607" width="14.1796875" style="463" bestFit="1" customWidth="1"/>
    <col min="15608" max="15608" width="18.453125" style="463" customWidth="1"/>
    <col min="15609" max="15609" width="18" style="463" customWidth="1"/>
    <col min="15610" max="15610" width="0.81640625" style="463" customWidth="1"/>
    <col min="15611" max="15611" width="16.26953125" style="463" customWidth="1"/>
    <col min="15612" max="15612" width="15" style="463" customWidth="1"/>
    <col min="15613" max="15613" width="9.7265625" style="463" customWidth="1"/>
    <col min="15614" max="15614" width="5.81640625" style="463" customWidth="1"/>
    <col min="15615" max="15615" width="4.453125" style="463" customWidth="1"/>
    <col min="15616" max="15616" width="5.81640625" style="463" customWidth="1"/>
    <col min="15617" max="15617" width="5.1796875" style="463" customWidth="1"/>
    <col min="15618" max="15618" width="4.1796875" style="463" customWidth="1"/>
    <col min="15619" max="15619" width="5.453125" style="463" customWidth="1"/>
    <col min="15620" max="15620" width="4.26953125" style="463" customWidth="1"/>
    <col min="15621" max="15621" width="6.26953125" style="463" customWidth="1"/>
    <col min="15622" max="15622" width="5.453125" style="463" customWidth="1"/>
    <col min="15623" max="15623" width="6.81640625" style="463" customWidth="1"/>
    <col min="15624" max="15855" width="9.1796875" style="463"/>
    <col min="15856" max="15856" width="46.7265625" style="463" customWidth="1"/>
    <col min="15857" max="15857" width="9.7265625" style="463" bestFit="1" customWidth="1"/>
    <col min="15858" max="15858" width="8" style="463" customWidth="1"/>
    <col min="15859" max="15859" width="9.54296875" style="463" customWidth="1"/>
    <col min="15860" max="15860" width="11.26953125" style="463" customWidth="1"/>
    <col min="15861" max="15861" width="16.26953125" style="463" bestFit="1" customWidth="1"/>
    <col min="15862" max="15862" width="11.7265625" style="463" bestFit="1" customWidth="1"/>
    <col min="15863" max="15863" width="14.1796875" style="463" bestFit="1" customWidth="1"/>
    <col min="15864" max="15864" width="18.453125" style="463" customWidth="1"/>
    <col min="15865" max="15865" width="18" style="463" customWidth="1"/>
    <col min="15866" max="15866" width="0.81640625" style="463" customWidth="1"/>
    <col min="15867" max="15867" width="16.26953125" style="463" customWidth="1"/>
    <col min="15868" max="15868" width="15" style="463" customWidth="1"/>
    <col min="15869" max="15869" width="9.7265625" style="463" customWidth="1"/>
    <col min="15870" max="15870" width="5.81640625" style="463" customWidth="1"/>
    <col min="15871" max="15871" width="4.453125" style="463" customWidth="1"/>
    <col min="15872" max="15872" width="5.81640625" style="463" customWidth="1"/>
    <col min="15873" max="15873" width="5.1796875" style="463" customWidth="1"/>
    <col min="15874" max="15874" width="4.1796875" style="463" customWidth="1"/>
    <col min="15875" max="15875" width="5.453125" style="463" customWidth="1"/>
    <col min="15876" max="15876" width="4.26953125" style="463" customWidth="1"/>
    <col min="15877" max="15877" width="6.26953125" style="463" customWidth="1"/>
    <col min="15878" max="15878" width="5.453125" style="463" customWidth="1"/>
    <col min="15879" max="15879" width="6.81640625" style="463" customWidth="1"/>
    <col min="15880" max="16111" width="9.1796875" style="463"/>
    <col min="16112" max="16112" width="46.7265625" style="463" customWidth="1"/>
    <col min="16113" max="16113" width="9.7265625" style="463" bestFit="1" customWidth="1"/>
    <col min="16114" max="16114" width="8" style="463" customWidth="1"/>
    <col min="16115" max="16115" width="9.54296875" style="463" customWidth="1"/>
    <col min="16116" max="16116" width="11.26953125" style="463" customWidth="1"/>
    <col min="16117" max="16117" width="16.26953125" style="463" bestFit="1" customWidth="1"/>
    <col min="16118" max="16118" width="11.7265625" style="463" bestFit="1" customWidth="1"/>
    <col min="16119" max="16119" width="14.1796875" style="463" bestFit="1" customWidth="1"/>
    <col min="16120" max="16120" width="18.453125" style="463" customWidth="1"/>
    <col min="16121" max="16121" width="18" style="463" customWidth="1"/>
    <col min="16122" max="16122" width="0.81640625" style="463" customWidth="1"/>
    <col min="16123" max="16123" width="16.26953125" style="463" customWidth="1"/>
    <col min="16124" max="16124" width="15" style="463" customWidth="1"/>
    <col min="16125" max="16125" width="9.7265625" style="463" customWidth="1"/>
    <col min="16126" max="16126" width="5.81640625" style="463" customWidth="1"/>
    <col min="16127" max="16127" width="4.453125" style="463" customWidth="1"/>
    <col min="16128" max="16128" width="5.81640625" style="463" customWidth="1"/>
    <col min="16129" max="16129" width="5.1796875" style="463" customWidth="1"/>
    <col min="16130" max="16130" width="4.1796875" style="463" customWidth="1"/>
    <col min="16131" max="16131" width="5.453125" style="463" customWidth="1"/>
    <col min="16132" max="16132" width="4.26953125" style="463" customWidth="1"/>
    <col min="16133" max="16133" width="6.26953125" style="463" customWidth="1"/>
    <col min="16134" max="16134" width="5.453125" style="463" customWidth="1"/>
    <col min="16135" max="16135" width="6.81640625" style="463" customWidth="1"/>
    <col min="16136" max="16384" width="9.1796875" style="463"/>
  </cols>
  <sheetData>
    <row r="1" spans="1:60" s="397" customFormat="1" ht="73.5" customHeight="1" x14ac:dyDescent="0.35">
      <c r="A1" s="1656" t="s">
        <v>1105</v>
      </c>
      <c r="B1" s="1657"/>
      <c r="C1" s="1657"/>
      <c r="D1" s="1657"/>
      <c r="E1" s="1657"/>
      <c r="F1" s="1657"/>
      <c r="G1" s="1657"/>
      <c r="H1" s="1657"/>
      <c r="I1" s="1657"/>
      <c r="J1" s="1657"/>
      <c r="K1" s="396"/>
    </row>
    <row r="2" spans="1:60" s="397" customFormat="1" ht="17.5" x14ac:dyDescent="0.35">
      <c r="A2" s="398"/>
      <c r="B2" s="399"/>
      <c r="C2" s="399"/>
      <c r="D2" s="399"/>
      <c r="E2" s="399"/>
      <c r="F2" s="399"/>
      <c r="G2" s="399"/>
      <c r="H2" s="399"/>
      <c r="I2" s="399"/>
      <c r="J2" s="399"/>
      <c r="K2" s="396"/>
    </row>
    <row r="3" spans="1:60" s="397" customFormat="1" ht="15" x14ac:dyDescent="0.35">
      <c r="A3" s="1658" t="s">
        <v>1106</v>
      </c>
      <c r="B3" s="1655"/>
      <c r="C3" s="1655"/>
      <c r="D3" s="1655"/>
      <c r="E3" s="1655"/>
      <c r="F3" s="1655"/>
      <c r="G3" s="1655"/>
      <c r="H3" s="1655"/>
      <c r="I3" s="1655"/>
      <c r="J3" s="1655"/>
      <c r="K3" s="400"/>
    </row>
    <row r="4" spans="1:60" s="397" customFormat="1" ht="15" x14ac:dyDescent="0.35">
      <c r="A4" s="1658" t="s">
        <v>1107</v>
      </c>
      <c r="B4" s="1655"/>
      <c r="C4" s="1655"/>
      <c r="D4" s="1655"/>
      <c r="E4" s="1655"/>
      <c r="F4" s="1655"/>
      <c r="G4" s="1655"/>
      <c r="H4" s="1655"/>
      <c r="I4" s="1655"/>
      <c r="J4" s="1655"/>
      <c r="K4" s="400"/>
    </row>
    <row r="5" spans="1:60" s="397" customFormat="1" ht="15" x14ac:dyDescent="0.35">
      <c r="A5" s="1658" t="s">
        <v>1198</v>
      </c>
      <c r="B5" s="1655"/>
      <c r="C5" s="1655"/>
      <c r="D5" s="1655"/>
      <c r="E5" s="1655"/>
      <c r="F5" s="1655"/>
      <c r="G5" s="1655"/>
      <c r="H5" s="1655"/>
      <c r="I5" s="1655"/>
      <c r="J5" s="1655"/>
      <c r="K5" s="400"/>
    </row>
    <row r="6" spans="1:60" s="397" customFormat="1" ht="15" x14ac:dyDescent="0.35">
      <c r="A6" s="1654" t="s">
        <v>1199</v>
      </c>
      <c r="B6" s="1655"/>
      <c r="C6" s="1655"/>
      <c r="D6" s="1655"/>
      <c r="E6" s="1655"/>
      <c r="F6" s="1655"/>
      <c r="G6" s="1655"/>
      <c r="H6" s="1655"/>
      <c r="I6" s="1655"/>
      <c r="J6" s="1655"/>
      <c r="K6" s="400"/>
    </row>
    <row r="7" spans="1:60" s="397" customFormat="1" ht="15" x14ac:dyDescent="0.35">
      <c r="A7" s="1654" t="s">
        <v>1200</v>
      </c>
      <c r="B7" s="1655"/>
      <c r="C7" s="1655"/>
      <c r="D7" s="1655"/>
      <c r="E7" s="1655"/>
      <c r="F7" s="1655"/>
      <c r="G7" s="1655"/>
      <c r="H7" s="1655"/>
      <c r="I7" s="1655"/>
      <c r="J7" s="1655"/>
      <c r="K7" s="400"/>
    </row>
    <row r="8" spans="1:60" s="397" customFormat="1" ht="18.75" customHeight="1" x14ac:dyDescent="0.35">
      <c r="A8" s="401" t="s">
        <v>1111</v>
      </c>
      <c r="B8" s="402"/>
      <c r="C8" s="402"/>
      <c r="D8" s="402"/>
      <c r="E8" s="402"/>
      <c r="F8" s="402"/>
      <c r="G8" s="402"/>
      <c r="H8" s="402"/>
      <c r="I8" s="402"/>
      <c r="J8" s="403"/>
      <c r="K8" s="404"/>
    </row>
    <row r="9" spans="1:60" s="414" customFormat="1" ht="24" customHeight="1" thickBot="1" x14ac:dyDescent="0.4">
      <c r="A9" s="405" t="s">
        <v>1112</v>
      </c>
      <c r="B9" s="406" t="s">
        <v>1201</v>
      </c>
      <c r="C9" s="407" t="s">
        <v>1114</v>
      </c>
      <c r="D9" s="406" t="s">
        <v>1115</v>
      </c>
      <c r="E9" s="406" t="s">
        <v>1116</v>
      </c>
      <c r="F9" s="408" t="s">
        <v>1117</v>
      </c>
      <c r="G9" s="408" t="s">
        <v>1118</v>
      </c>
      <c r="H9" s="406" t="s">
        <v>1119</v>
      </c>
      <c r="I9" s="406" t="s">
        <v>1120</v>
      </c>
      <c r="J9" s="406" t="s">
        <v>1121</v>
      </c>
      <c r="K9" s="409"/>
      <c r="L9" s="1650">
        <v>43118</v>
      </c>
      <c r="M9" s="1651"/>
      <c r="N9" s="1651"/>
      <c r="O9" s="1651"/>
      <c r="P9" s="1652">
        <v>43132</v>
      </c>
      <c r="Q9" s="1653"/>
      <c r="R9" s="1653"/>
      <c r="S9" s="1653"/>
      <c r="T9" s="1650">
        <v>43160</v>
      </c>
      <c r="U9" s="1651"/>
      <c r="V9" s="1651"/>
      <c r="W9" s="1651"/>
      <c r="X9" s="1652">
        <v>43191</v>
      </c>
      <c r="Y9" s="1653"/>
      <c r="Z9" s="1653"/>
      <c r="AA9" s="1653"/>
      <c r="AB9" s="1650">
        <v>43221</v>
      </c>
      <c r="AC9" s="1651"/>
      <c r="AD9" s="1651"/>
      <c r="AE9" s="1651"/>
      <c r="AF9" s="1652">
        <v>43252</v>
      </c>
      <c r="AG9" s="1653"/>
      <c r="AH9" s="1653"/>
      <c r="AI9" s="1653"/>
      <c r="AJ9" s="1650">
        <v>43282</v>
      </c>
      <c r="AK9" s="1651"/>
      <c r="AL9" s="1651"/>
      <c r="AM9" s="1651"/>
      <c r="AN9" s="1652">
        <v>43313</v>
      </c>
      <c r="AO9" s="1653"/>
      <c r="AP9" s="1653"/>
      <c r="AQ9" s="1653"/>
      <c r="AR9" s="1650">
        <v>43344</v>
      </c>
      <c r="AS9" s="1651"/>
      <c r="AT9" s="1651"/>
      <c r="AU9" s="1651"/>
      <c r="AV9" s="1652">
        <v>43374</v>
      </c>
      <c r="AW9" s="1653"/>
      <c r="AX9" s="1653"/>
      <c r="AY9" s="1653"/>
      <c r="AZ9" s="1650">
        <v>43405</v>
      </c>
      <c r="BA9" s="1651"/>
      <c r="BB9" s="1651"/>
      <c r="BC9" s="1651"/>
      <c r="BD9" s="1652">
        <v>43435</v>
      </c>
      <c r="BE9" s="1653"/>
      <c r="BF9" s="1653"/>
      <c r="BG9" s="1653"/>
      <c r="BH9" s="414">
        <v>1</v>
      </c>
    </row>
    <row r="10" spans="1:60" s="397" customFormat="1" ht="25.5" customHeight="1" thickBot="1" x14ac:dyDescent="0.4">
      <c r="A10" s="415" t="s">
        <v>1122</v>
      </c>
      <c r="B10" s="416"/>
      <c r="C10" s="417"/>
      <c r="D10" s="416"/>
      <c r="E10" s="416"/>
      <c r="F10" s="418"/>
      <c r="G10" s="416"/>
      <c r="H10" s="416"/>
      <c r="I10" s="416"/>
      <c r="J10" s="419"/>
      <c r="K10" s="420"/>
      <c r="L10" s="542" t="s">
        <v>1123</v>
      </c>
      <c r="M10" s="542" t="s">
        <v>1124</v>
      </c>
      <c r="N10" s="542" t="s">
        <v>1125</v>
      </c>
      <c r="O10" s="542" t="s">
        <v>1126</v>
      </c>
      <c r="P10" s="542" t="s">
        <v>1127</v>
      </c>
      <c r="Q10" s="542" t="s">
        <v>1128</v>
      </c>
      <c r="R10" s="542" t="s">
        <v>1125</v>
      </c>
      <c r="S10" s="542" t="s">
        <v>1126</v>
      </c>
      <c r="T10" s="542" t="s">
        <v>1123</v>
      </c>
      <c r="U10" s="542" t="s">
        <v>1128</v>
      </c>
      <c r="V10" s="542" t="s">
        <v>1125</v>
      </c>
      <c r="W10" s="542" t="s">
        <v>1126</v>
      </c>
      <c r="X10" s="542" t="s">
        <v>1123</v>
      </c>
      <c r="Y10" s="542" t="s">
        <v>1128</v>
      </c>
      <c r="Z10" s="542" t="s">
        <v>1125</v>
      </c>
      <c r="AA10" s="542" t="s">
        <v>1126</v>
      </c>
      <c r="AB10" s="542" t="s">
        <v>1123</v>
      </c>
      <c r="AC10" s="542" t="s">
        <v>1124</v>
      </c>
      <c r="AD10" s="542" t="s">
        <v>1125</v>
      </c>
      <c r="AE10" s="542" t="s">
        <v>1126</v>
      </c>
      <c r="AF10" s="542" t="s">
        <v>1127</v>
      </c>
      <c r="AG10" s="542" t="s">
        <v>1128</v>
      </c>
      <c r="AH10" s="542" t="s">
        <v>1125</v>
      </c>
      <c r="AI10" s="542" t="s">
        <v>1126</v>
      </c>
      <c r="AJ10" s="542" t="s">
        <v>1123</v>
      </c>
      <c r="AK10" s="542" t="s">
        <v>1128</v>
      </c>
      <c r="AL10" s="542" t="s">
        <v>1125</v>
      </c>
      <c r="AM10" s="542" t="s">
        <v>1126</v>
      </c>
      <c r="AN10" s="542" t="s">
        <v>1123</v>
      </c>
      <c r="AO10" s="542" t="s">
        <v>1128</v>
      </c>
      <c r="AP10" s="542" t="s">
        <v>1125</v>
      </c>
      <c r="AQ10" s="542" t="s">
        <v>1126</v>
      </c>
      <c r="AR10" s="542" t="s">
        <v>1123</v>
      </c>
      <c r="AS10" s="542" t="s">
        <v>1124</v>
      </c>
      <c r="AT10" s="542" t="s">
        <v>1125</v>
      </c>
      <c r="AU10" s="542" t="s">
        <v>1126</v>
      </c>
      <c r="AV10" s="542" t="s">
        <v>1127</v>
      </c>
      <c r="AW10" s="542" t="s">
        <v>1128</v>
      </c>
      <c r="AX10" s="542" t="s">
        <v>1125</v>
      </c>
      <c r="AY10" s="542" t="s">
        <v>1126</v>
      </c>
      <c r="AZ10" s="542" t="s">
        <v>1123</v>
      </c>
      <c r="BA10" s="542" t="s">
        <v>1128</v>
      </c>
      <c r="BB10" s="542" t="s">
        <v>1125</v>
      </c>
      <c r="BC10" s="542" t="s">
        <v>1126</v>
      </c>
      <c r="BD10" s="542" t="s">
        <v>1123</v>
      </c>
      <c r="BE10" s="542" t="s">
        <v>1128</v>
      </c>
      <c r="BF10" s="542" t="s">
        <v>1125</v>
      </c>
      <c r="BG10" s="542" t="s">
        <v>1126</v>
      </c>
      <c r="BH10" s="414">
        <v>1</v>
      </c>
    </row>
    <row r="11" spans="1:60" s="397" customFormat="1" ht="23.25" customHeight="1" thickBot="1" x14ac:dyDescent="0.4">
      <c r="A11" s="1649">
        <f>0.085*J138</f>
        <v>100254.71710000001</v>
      </c>
      <c r="B11" s="1649"/>
      <c r="C11" s="1649"/>
      <c r="D11" s="1649"/>
      <c r="E11" s="1649"/>
      <c r="F11" s="1649"/>
      <c r="G11" s="1649"/>
      <c r="H11" s="1649"/>
      <c r="I11" s="1649"/>
      <c r="J11" s="1649"/>
      <c r="K11" s="423"/>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row>
    <row r="12" spans="1:60" ht="12.75" customHeight="1" x14ac:dyDescent="0.35">
      <c r="A12" s="415" t="s">
        <v>1129</v>
      </c>
      <c r="B12" s="416"/>
      <c r="C12" s="417"/>
      <c r="D12" s="416"/>
      <c r="E12" s="416"/>
      <c r="F12" s="416"/>
      <c r="G12" s="416"/>
      <c r="H12" s="416"/>
      <c r="I12" s="416"/>
      <c r="J12" s="416"/>
      <c r="K12" s="420"/>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c r="BC12" s="543"/>
      <c r="BD12" s="543"/>
      <c r="BE12" s="543"/>
      <c r="BF12" s="543"/>
      <c r="BG12" s="543"/>
      <c r="BH12" s="414">
        <v>1</v>
      </c>
    </row>
    <row r="13" spans="1:60" s="547" customFormat="1" ht="39" customHeight="1" x14ac:dyDescent="0.35">
      <c r="A13" s="544" t="s">
        <v>1202</v>
      </c>
      <c r="B13" s="545"/>
      <c r="C13" s="546"/>
      <c r="D13" s="545"/>
      <c r="E13" s="545"/>
      <c r="F13" s="545"/>
      <c r="G13" s="545"/>
      <c r="H13" s="545"/>
      <c r="I13" s="545"/>
      <c r="J13" s="545"/>
      <c r="K13" s="452"/>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3"/>
      <c r="BA13" s="543"/>
      <c r="BB13" s="543"/>
      <c r="BC13" s="543"/>
      <c r="BD13" s="543"/>
      <c r="BE13" s="543"/>
      <c r="BF13" s="543"/>
      <c r="BG13" s="543"/>
      <c r="BH13" s="414">
        <v>1</v>
      </c>
    </row>
    <row r="14" spans="1:60" s="550" customFormat="1" ht="12.75" customHeight="1" x14ac:dyDescent="0.35">
      <c r="A14" s="476" t="s">
        <v>1203</v>
      </c>
      <c r="B14" s="438"/>
      <c r="C14" s="439"/>
      <c r="D14" s="545"/>
      <c r="E14" s="545"/>
      <c r="F14" s="545"/>
      <c r="G14" s="545"/>
      <c r="H14" s="545"/>
      <c r="I14" s="545"/>
      <c r="J14" s="545"/>
      <c r="K14" s="443"/>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548"/>
      <c r="AV14" s="548"/>
      <c r="AW14" s="548"/>
      <c r="AX14" s="548"/>
      <c r="AY14" s="548"/>
      <c r="AZ14" s="548"/>
      <c r="BA14" s="548"/>
      <c r="BB14" s="548"/>
      <c r="BC14" s="548"/>
      <c r="BD14" s="548"/>
      <c r="BE14" s="548"/>
      <c r="BF14" s="548"/>
      <c r="BG14" s="548"/>
      <c r="BH14" s="549">
        <v>1</v>
      </c>
    </row>
    <row r="15" spans="1:60" ht="25" x14ac:dyDescent="0.35">
      <c r="A15" s="445" t="s">
        <v>1204</v>
      </c>
      <c r="B15" s="446">
        <v>0</v>
      </c>
      <c r="C15" s="447" t="s">
        <v>1205</v>
      </c>
      <c r="D15" s="446">
        <v>2</v>
      </c>
      <c r="E15" s="448">
        <f t="shared" ref="E15:E54" si="0">SUM(B15*D15)</f>
        <v>0</v>
      </c>
      <c r="F15" s="449" t="s">
        <v>1206</v>
      </c>
      <c r="G15" s="450">
        <v>2</v>
      </c>
      <c r="H15" s="448">
        <f t="shared" ref="H15:H57" si="1">SUM(E15*G15)</f>
        <v>0</v>
      </c>
      <c r="I15" s="446">
        <v>0</v>
      </c>
      <c r="J15" s="451">
        <f t="shared" ref="J15:J57" si="2">H15-I15</f>
        <v>0</v>
      </c>
      <c r="K15" s="452"/>
      <c r="L15" s="548"/>
      <c r="M15" s="548"/>
      <c r="N15" s="548"/>
      <c r="O15" s="548"/>
      <c r="P15" s="551"/>
      <c r="Q15" s="551"/>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9">
        <v>1</v>
      </c>
    </row>
    <row r="16" spans="1:60" x14ac:dyDescent="0.35">
      <c r="A16" s="445" t="s">
        <v>1207</v>
      </c>
      <c r="B16" s="446">
        <v>0</v>
      </c>
      <c r="C16" s="447" t="s">
        <v>1205</v>
      </c>
      <c r="D16" s="446">
        <v>1</v>
      </c>
      <c r="E16" s="448">
        <f t="shared" si="0"/>
        <v>0</v>
      </c>
      <c r="F16" s="449" t="s">
        <v>1208</v>
      </c>
      <c r="G16" s="450">
        <v>1</v>
      </c>
      <c r="H16" s="448">
        <f t="shared" si="1"/>
        <v>0</v>
      </c>
      <c r="I16" s="446">
        <v>0</v>
      </c>
      <c r="J16" s="451">
        <f t="shared" si="2"/>
        <v>0</v>
      </c>
      <c r="K16" s="452"/>
      <c r="L16" s="548"/>
      <c r="M16" s="548"/>
      <c r="N16" s="548"/>
      <c r="O16" s="548"/>
      <c r="P16" s="548"/>
      <c r="Q16" s="551"/>
      <c r="R16" s="551"/>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9"/>
    </row>
    <row r="17" spans="1:60" ht="37.5" x14ac:dyDescent="0.35">
      <c r="A17" s="445" t="s">
        <v>1209</v>
      </c>
      <c r="B17" s="446">
        <v>0</v>
      </c>
      <c r="C17" s="447" t="s">
        <v>1205</v>
      </c>
      <c r="D17" s="446">
        <v>1</v>
      </c>
      <c r="E17" s="448">
        <f t="shared" si="0"/>
        <v>0</v>
      </c>
      <c r="F17" s="449"/>
      <c r="G17" s="450">
        <v>1</v>
      </c>
      <c r="H17" s="448">
        <f t="shared" si="1"/>
        <v>0</v>
      </c>
      <c r="I17" s="446">
        <v>0</v>
      </c>
      <c r="J17" s="451">
        <f t="shared" si="2"/>
        <v>0</v>
      </c>
      <c r="K17" s="452"/>
      <c r="L17" s="548"/>
      <c r="M17" s="548"/>
      <c r="N17" s="548"/>
      <c r="O17" s="548"/>
      <c r="P17" s="548"/>
      <c r="Q17" s="548"/>
      <c r="R17" s="548"/>
      <c r="S17" s="551"/>
      <c r="T17" s="551"/>
      <c r="U17" s="551"/>
      <c r="V17" s="551"/>
      <c r="W17" s="551"/>
      <c r="X17" s="551"/>
      <c r="Y17" s="551"/>
      <c r="Z17" s="551"/>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9"/>
    </row>
    <row r="18" spans="1:60" ht="25" x14ac:dyDescent="0.35">
      <c r="A18" s="445" t="s">
        <v>1210</v>
      </c>
      <c r="B18" s="446">
        <v>0</v>
      </c>
      <c r="C18" s="447" t="s">
        <v>1211</v>
      </c>
      <c r="D18" s="446">
        <v>1</v>
      </c>
      <c r="E18" s="448">
        <f t="shared" si="0"/>
        <v>0</v>
      </c>
      <c r="F18" s="449"/>
      <c r="G18" s="450">
        <v>1</v>
      </c>
      <c r="H18" s="448">
        <f t="shared" si="1"/>
        <v>0</v>
      </c>
      <c r="I18" s="446">
        <v>0</v>
      </c>
      <c r="J18" s="451">
        <f t="shared" si="2"/>
        <v>0</v>
      </c>
      <c r="K18" s="452"/>
      <c r="L18" s="548"/>
      <c r="M18" s="548"/>
      <c r="N18" s="548"/>
      <c r="O18" s="548"/>
      <c r="P18" s="548"/>
      <c r="Q18" s="548"/>
      <c r="R18" s="548"/>
      <c r="S18" s="548"/>
      <c r="T18" s="548"/>
      <c r="U18" s="548"/>
      <c r="V18" s="548"/>
      <c r="W18" s="548"/>
      <c r="X18" s="548"/>
      <c r="Y18" s="548"/>
      <c r="Z18" s="548"/>
      <c r="AA18" s="551"/>
      <c r="AB18" s="551"/>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9"/>
    </row>
    <row r="19" spans="1:60" ht="25" x14ac:dyDescent="0.35">
      <c r="A19" s="445" t="s">
        <v>1212</v>
      </c>
      <c r="B19" s="446">
        <v>0</v>
      </c>
      <c r="C19" s="447" t="s">
        <v>1205</v>
      </c>
      <c r="D19" s="446">
        <v>1</v>
      </c>
      <c r="E19" s="448">
        <f t="shared" si="0"/>
        <v>0</v>
      </c>
      <c r="F19" s="449"/>
      <c r="G19" s="450">
        <v>1</v>
      </c>
      <c r="H19" s="448">
        <f t="shared" si="1"/>
        <v>0</v>
      </c>
      <c r="I19" s="446">
        <v>0</v>
      </c>
      <c r="J19" s="451">
        <f t="shared" si="2"/>
        <v>0</v>
      </c>
      <c r="K19" s="452"/>
      <c r="L19" s="548"/>
      <c r="M19" s="548"/>
      <c r="N19" s="548"/>
      <c r="O19" s="548"/>
      <c r="P19" s="548"/>
      <c r="Q19" s="548"/>
      <c r="R19" s="548"/>
      <c r="S19" s="548"/>
      <c r="T19" s="548"/>
      <c r="U19" s="548"/>
      <c r="V19" s="548"/>
      <c r="W19" s="548"/>
      <c r="X19" s="548"/>
      <c r="Y19" s="548"/>
      <c r="Z19" s="548"/>
      <c r="AA19" s="548"/>
      <c r="AB19" s="548"/>
      <c r="AC19" s="551"/>
      <c r="AD19" s="551"/>
      <c r="AE19" s="551"/>
      <c r="AF19" s="551"/>
      <c r="AG19" s="551"/>
      <c r="AH19" s="551"/>
      <c r="AI19" s="551"/>
      <c r="AJ19" s="551"/>
      <c r="AK19" s="548"/>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9"/>
    </row>
    <row r="20" spans="1:60" ht="12.75" customHeight="1" x14ac:dyDescent="0.35">
      <c r="A20" s="445" t="s">
        <v>1213</v>
      </c>
      <c r="B20" s="446">
        <v>0</v>
      </c>
      <c r="C20" s="447" t="s">
        <v>1205</v>
      </c>
      <c r="D20" s="446">
        <v>1</v>
      </c>
      <c r="E20" s="448">
        <f t="shared" si="0"/>
        <v>0</v>
      </c>
      <c r="F20" s="449"/>
      <c r="G20" s="450">
        <v>1</v>
      </c>
      <c r="H20" s="448">
        <f t="shared" si="1"/>
        <v>0</v>
      </c>
      <c r="I20" s="446">
        <v>0</v>
      </c>
      <c r="J20" s="451">
        <f t="shared" si="2"/>
        <v>0</v>
      </c>
      <c r="K20" s="452"/>
      <c r="L20" s="552"/>
      <c r="M20" s="552"/>
      <c r="N20" s="552"/>
      <c r="O20" s="552"/>
      <c r="P20" s="552"/>
      <c r="Q20" s="552"/>
      <c r="R20" s="552"/>
      <c r="S20" s="552"/>
      <c r="T20" s="552"/>
      <c r="U20" s="552"/>
      <c r="V20" s="552"/>
      <c r="W20" s="552"/>
      <c r="X20" s="552"/>
      <c r="Y20" s="552"/>
      <c r="Z20" s="552"/>
      <c r="AA20" s="543"/>
      <c r="AB20" s="543"/>
      <c r="AC20" s="543"/>
      <c r="AD20" s="543"/>
      <c r="AE20" s="543"/>
      <c r="AF20" s="543"/>
      <c r="AG20" s="543"/>
      <c r="AH20" s="543"/>
      <c r="AI20" s="543"/>
      <c r="AJ20" s="543"/>
      <c r="AK20" s="553"/>
      <c r="AL20" s="553"/>
      <c r="AM20" s="543"/>
      <c r="AN20" s="543"/>
      <c r="AO20" s="543"/>
      <c r="AP20" s="543"/>
      <c r="AQ20" s="543"/>
      <c r="AR20" s="543"/>
      <c r="AS20" s="543"/>
      <c r="AT20" s="543"/>
      <c r="AU20" s="543"/>
      <c r="AV20" s="543"/>
      <c r="AW20" s="543"/>
      <c r="AX20" s="543"/>
      <c r="AY20" s="543"/>
      <c r="AZ20" s="543"/>
      <c r="BA20" s="543"/>
      <c r="BB20" s="543"/>
      <c r="BC20" s="543"/>
      <c r="BD20" s="543"/>
      <c r="BE20" s="543"/>
      <c r="BF20" s="543"/>
      <c r="BG20" s="543"/>
      <c r="BH20" s="414">
        <v>1</v>
      </c>
    </row>
    <row r="21" spans="1:60" ht="12.75" customHeight="1" x14ac:dyDescent="0.35">
      <c r="A21" s="506" t="s">
        <v>1214</v>
      </c>
      <c r="B21" s="446">
        <v>36723.160000000003</v>
      </c>
      <c r="C21" s="447" t="s">
        <v>1215</v>
      </c>
      <c r="D21" s="446">
        <v>1</v>
      </c>
      <c r="E21" s="448">
        <f t="shared" si="0"/>
        <v>36723.160000000003</v>
      </c>
      <c r="F21" s="449" t="s">
        <v>1216</v>
      </c>
      <c r="G21" s="450">
        <v>1</v>
      </c>
      <c r="H21" s="448">
        <f t="shared" si="1"/>
        <v>36723.160000000003</v>
      </c>
      <c r="I21" s="446">
        <v>0</v>
      </c>
      <c r="J21" s="451">
        <f t="shared" si="2"/>
        <v>36723.160000000003</v>
      </c>
      <c r="K21" s="452"/>
      <c r="L21" s="552"/>
      <c r="M21" s="552"/>
      <c r="N21" s="552"/>
      <c r="O21" s="552"/>
      <c r="P21" s="552"/>
      <c r="Q21" s="552"/>
      <c r="R21" s="552"/>
      <c r="S21" s="552"/>
      <c r="T21" s="552"/>
      <c r="U21" s="552"/>
      <c r="V21" s="552"/>
      <c r="W21" s="552"/>
      <c r="X21" s="552"/>
      <c r="Y21" s="552"/>
      <c r="Z21" s="552"/>
      <c r="AA21" s="543"/>
      <c r="AB21" s="543"/>
      <c r="AC21" s="543"/>
      <c r="AD21" s="543"/>
      <c r="AE21" s="543"/>
      <c r="AF21" s="543"/>
      <c r="AG21" s="543"/>
      <c r="AH21" s="543"/>
      <c r="AI21" s="543"/>
      <c r="AJ21" s="543"/>
      <c r="AK21" s="543"/>
      <c r="AL21" s="543"/>
      <c r="AM21" s="553"/>
      <c r="AN21" s="553"/>
      <c r="AO21" s="543"/>
      <c r="AP21" s="543"/>
      <c r="AQ21" s="543"/>
      <c r="AR21" s="543"/>
      <c r="AS21" s="543"/>
      <c r="AT21" s="543"/>
      <c r="AU21" s="543"/>
      <c r="AV21" s="543"/>
      <c r="AW21" s="543"/>
      <c r="AX21" s="543"/>
      <c r="AY21" s="543"/>
      <c r="AZ21" s="543"/>
      <c r="BA21" s="543"/>
      <c r="BB21" s="543"/>
      <c r="BC21" s="543"/>
      <c r="BD21" s="543"/>
      <c r="BE21" s="543"/>
      <c r="BF21" s="543"/>
      <c r="BG21" s="543"/>
      <c r="BH21" s="414">
        <v>1</v>
      </c>
    </row>
    <row r="22" spans="1:60" s="474" customFormat="1" ht="12.75" customHeight="1" x14ac:dyDescent="0.35">
      <c r="A22" s="464" t="s">
        <v>1217</v>
      </c>
      <c r="B22" s="554"/>
      <c r="C22" s="554"/>
      <c r="D22" s="554"/>
      <c r="E22" s="554"/>
      <c r="F22" s="554"/>
      <c r="G22" s="554"/>
      <c r="H22" s="555">
        <f>SUM(H15:H21)</f>
        <v>36723.160000000003</v>
      </c>
      <c r="I22" s="555">
        <f>SUM(I15:I21)</f>
        <v>0</v>
      </c>
      <c r="J22" s="555">
        <f>SUM(J15:J21)</f>
        <v>36723.160000000003</v>
      </c>
      <c r="K22" s="452"/>
      <c r="L22" s="552"/>
      <c r="M22" s="552"/>
      <c r="N22" s="552"/>
      <c r="O22" s="552"/>
      <c r="P22" s="552"/>
      <c r="Q22" s="552"/>
      <c r="R22" s="552"/>
      <c r="S22" s="552"/>
      <c r="T22" s="552"/>
      <c r="U22" s="552"/>
      <c r="V22" s="552"/>
      <c r="W22" s="552"/>
      <c r="X22" s="552"/>
      <c r="Y22" s="552"/>
      <c r="Z22" s="552"/>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3"/>
      <c r="AZ22" s="543"/>
      <c r="BA22" s="543"/>
      <c r="BB22" s="543"/>
      <c r="BC22" s="543"/>
      <c r="BD22" s="543"/>
      <c r="BE22" s="543"/>
      <c r="BF22" s="543"/>
      <c r="BG22" s="543"/>
      <c r="BH22" s="414">
        <v>1</v>
      </c>
    </row>
    <row r="23" spans="1:60" s="474" customFormat="1" ht="12.75" customHeight="1" x14ac:dyDescent="0.35">
      <c r="A23" s="556" t="s">
        <v>1218</v>
      </c>
      <c r="B23" s="557"/>
      <c r="C23" s="557"/>
      <c r="D23" s="557"/>
      <c r="E23" s="557"/>
      <c r="F23" s="557"/>
      <c r="G23" s="557"/>
      <c r="H23" s="557"/>
      <c r="I23" s="557"/>
      <c r="J23" s="558">
        <f>J22</f>
        <v>36723.160000000003</v>
      </c>
      <c r="K23" s="559"/>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414">
        <v>1</v>
      </c>
    </row>
    <row r="24" spans="1:60" s="547" customFormat="1" ht="12.75" customHeight="1" x14ac:dyDescent="0.35">
      <c r="A24" s="560" t="s">
        <v>1219</v>
      </c>
      <c r="B24" s="545"/>
      <c r="C24" s="546"/>
      <c r="D24" s="438"/>
      <c r="E24" s="438"/>
      <c r="F24" s="438"/>
      <c r="G24" s="438"/>
      <c r="H24" s="438"/>
      <c r="I24" s="438"/>
      <c r="J24" s="438"/>
      <c r="K24" s="452"/>
      <c r="L24" s="561"/>
      <c r="M24" s="561"/>
      <c r="N24" s="543"/>
      <c r="O24" s="543"/>
      <c r="P24" s="561"/>
      <c r="Q24" s="561"/>
      <c r="R24" s="561"/>
      <c r="S24" s="561"/>
      <c r="T24" s="561"/>
      <c r="U24" s="561"/>
      <c r="V24" s="561"/>
      <c r="W24" s="561"/>
      <c r="X24" s="561"/>
      <c r="Y24" s="561"/>
      <c r="Z24" s="561"/>
      <c r="AA24" s="562"/>
      <c r="AB24" s="562"/>
      <c r="AC24" s="552"/>
      <c r="AD24" s="552"/>
      <c r="AE24" s="562"/>
      <c r="AF24" s="562"/>
      <c r="AG24" s="552"/>
      <c r="AH24" s="562"/>
      <c r="AI24" s="562"/>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3"/>
      <c r="BG24" s="543"/>
      <c r="BH24" s="414"/>
    </row>
    <row r="25" spans="1:60" ht="12.75" customHeight="1" x14ac:dyDescent="0.35">
      <c r="A25" s="476" t="s">
        <v>1220</v>
      </c>
      <c r="B25" s="438"/>
      <c r="C25" s="439"/>
      <c r="D25" s="438"/>
      <c r="E25" s="438"/>
      <c r="F25" s="438"/>
      <c r="G25" s="438"/>
      <c r="H25" s="438"/>
      <c r="I25" s="438"/>
      <c r="J25" s="438"/>
      <c r="K25" s="452"/>
      <c r="L25" s="561"/>
      <c r="M25" s="561"/>
      <c r="N25" s="543"/>
      <c r="O25" s="543"/>
      <c r="P25" s="561"/>
      <c r="Q25" s="561"/>
      <c r="R25" s="561"/>
      <c r="S25" s="561"/>
      <c r="T25" s="561"/>
      <c r="U25" s="561"/>
      <c r="V25" s="561"/>
      <c r="W25" s="561"/>
      <c r="X25" s="552"/>
      <c r="Y25" s="552"/>
      <c r="Z25" s="552"/>
      <c r="AA25" s="552"/>
      <c r="AB25" s="552"/>
      <c r="AC25" s="552"/>
      <c r="AD25" s="552"/>
      <c r="AE25" s="552"/>
      <c r="AF25" s="552"/>
      <c r="AG25" s="552"/>
      <c r="AH25" s="552"/>
      <c r="AI25" s="552"/>
      <c r="AJ25" s="543"/>
      <c r="AK25" s="543"/>
      <c r="AL25" s="543"/>
      <c r="AM25" s="543"/>
      <c r="AN25" s="543"/>
      <c r="AO25" s="543"/>
      <c r="AP25" s="543"/>
      <c r="AQ25" s="543"/>
      <c r="AR25" s="543"/>
      <c r="AS25" s="543"/>
      <c r="AT25" s="543"/>
      <c r="AU25" s="543"/>
      <c r="AV25" s="543"/>
      <c r="AW25" s="543"/>
      <c r="AX25" s="543"/>
      <c r="AY25" s="543"/>
      <c r="AZ25" s="543"/>
      <c r="BA25" s="543"/>
      <c r="BB25" s="543"/>
      <c r="BC25" s="543"/>
      <c r="BD25" s="543"/>
      <c r="BE25" s="543"/>
      <c r="BF25" s="543"/>
      <c r="BG25" s="543"/>
      <c r="BH25" s="414"/>
    </row>
    <row r="26" spans="1:60" s="474" customFormat="1" ht="30" customHeight="1" x14ac:dyDescent="0.35">
      <c r="A26" s="445" t="s">
        <v>1221</v>
      </c>
      <c r="B26" s="446"/>
      <c r="C26" s="447"/>
      <c r="D26" s="446"/>
      <c r="E26" s="448"/>
      <c r="F26" s="449"/>
      <c r="G26" s="450"/>
      <c r="H26" s="448">
        <v>0</v>
      </c>
      <c r="I26" s="446"/>
      <c r="J26" s="451"/>
      <c r="K26" s="452"/>
      <c r="L26" s="553"/>
      <c r="M26" s="553"/>
      <c r="N26" s="553"/>
      <c r="O26" s="553"/>
      <c r="P26" s="553"/>
      <c r="Q26" s="553"/>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414"/>
    </row>
    <row r="27" spans="1:60" s="474" customFormat="1" ht="30" customHeight="1" x14ac:dyDescent="0.35">
      <c r="A27" s="445" t="s">
        <v>1148</v>
      </c>
      <c r="B27" s="446"/>
      <c r="C27" s="447"/>
      <c r="D27" s="446"/>
      <c r="E27" s="448"/>
      <c r="F27" s="449"/>
      <c r="G27" s="450"/>
      <c r="H27" s="448">
        <v>0</v>
      </c>
      <c r="I27" s="446"/>
      <c r="J27" s="451"/>
      <c r="K27" s="452"/>
      <c r="L27" s="552"/>
      <c r="M27" s="552"/>
      <c r="N27" s="552"/>
      <c r="O27" s="552"/>
      <c r="P27" s="552"/>
      <c r="Q27" s="552"/>
      <c r="R27" s="553"/>
      <c r="S27" s="553"/>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414"/>
    </row>
    <row r="28" spans="1:60" s="474" customFormat="1" ht="30" customHeight="1" x14ac:dyDescent="0.35">
      <c r="A28" s="445" t="s">
        <v>1149</v>
      </c>
      <c r="B28" s="446"/>
      <c r="C28" s="447"/>
      <c r="D28" s="446"/>
      <c r="E28" s="448"/>
      <c r="F28" s="449"/>
      <c r="G28" s="450"/>
      <c r="H28" s="448">
        <v>0</v>
      </c>
      <c r="I28" s="446"/>
      <c r="J28" s="451"/>
      <c r="K28" s="452"/>
      <c r="L28" s="552"/>
      <c r="M28" s="552"/>
      <c r="N28" s="552"/>
      <c r="O28" s="552"/>
      <c r="P28" s="552"/>
      <c r="Q28" s="552"/>
      <c r="R28" s="552"/>
      <c r="S28" s="552"/>
      <c r="T28" s="553"/>
      <c r="U28" s="553"/>
      <c r="V28" s="553"/>
      <c r="W28" s="553"/>
      <c r="X28" s="553"/>
      <c r="Y28" s="553"/>
      <c r="Z28" s="553"/>
      <c r="AA28" s="553"/>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c r="BH28" s="414"/>
    </row>
    <row r="29" spans="1:60" s="474" customFormat="1" ht="30" customHeight="1" x14ac:dyDescent="0.35">
      <c r="A29" s="445" t="s">
        <v>1150</v>
      </c>
      <c r="B29" s="446"/>
      <c r="C29" s="447"/>
      <c r="D29" s="446"/>
      <c r="E29" s="448"/>
      <c r="F29" s="449"/>
      <c r="G29" s="450"/>
      <c r="H29" s="448">
        <v>0</v>
      </c>
      <c r="I29" s="446"/>
      <c r="J29" s="451"/>
      <c r="K29" s="452"/>
      <c r="L29" s="552"/>
      <c r="M29" s="552"/>
      <c r="N29" s="552"/>
      <c r="O29" s="552"/>
      <c r="P29" s="552"/>
      <c r="Q29" s="552"/>
      <c r="R29" s="552"/>
      <c r="S29" s="552"/>
      <c r="T29" s="552"/>
      <c r="U29" s="561"/>
      <c r="V29" s="561"/>
      <c r="W29" s="561"/>
      <c r="X29" s="561"/>
      <c r="Y29" s="561"/>
      <c r="Z29" s="561" t="s">
        <v>1136</v>
      </c>
      <c r="AA29" s="561"/>
      <c r="AB29" s="553"/>
      <c r="AC29" s="553"/>
      <c r="AD29" s="553"/>
      <c r="AE29" s="553"/>
      <c r="AF29" s="553"/>
      <c r="AG29" s="553"/>
      <c r="AH29" s="553"/>
      <c r="AI29" s="553"/>
      <c r="AJ29" s="552"/>
      <c r="AK29" s="552"/>
      <c r="AL29" s="552"/>
      <c r="AM29" s="552"/>
      <c r="AN29" s="552"/>
      <c r="AO29" s="552"/>
      <c r="AP29" s="552"/>
      <c r="AQ29" s="552"/>
      <c r="AR29" s="552"/>
      <c r="AS29" s="552"/>
      <c r="AT29" s="552"/>
      <c r="AU29" s="552"/>
      <c r="AV29" s="552"/>
      <c r="AW29" s="552"/>
      <c r="AX29" s="552"/>
      <c r="AY29" s="552"/>
      <c r="AZ29" s="552"/>
      <c r="BA29" s="552"/>
      <c r="BB29" s="552"/>
      <c r="BC29" s="552"/>
      <c r="BD29" s="552"/>
      <c r="BE29" s="552"/>
      <c r="BF29" s="552"/>
      <c r="BG29" s="552"/>
      <c r="BH29" s="414"/>
    </row>
    <row r="30" spans="1:60" s="474" customFormat="1" ht="30" customHeight="1" x14ac:dyDescent="0.35">
      <c r="A30" s="445" t="s">
        <v>1151</v>
      </c>
      <c r="B30" s="446"/>
      <c r="C30" s="447"/>
      <c r="D30" s="446"/>
      <c r="E30" s="448"/>
      <c r="F30" s="449"/>
      <c r="G30" s="450"/>
      <c r="H30" s="448">
        <v>0</v>
      </c>
      <c r="I30" s="446"/>
      <c r="J30" s="451"/>
      <c r="K30" s="4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3"/>
      <c r="AK30" s="553"/>
      <c r="AL30" s="553"/>
      <c r="AM30" s="552"/>
      <c r="AN30" s="552"/>
      <c r="AO30" s="552"/>
      <c r="AP30" s="552"/>
      <c r="AQ30" s="552"/>
      <c r="AR30" s="552"/>
      <c r="AS30" s="552"/>
      <c r="AT30" s="552"/>
      <c r="AU30" s="552"/>
      <c r="AV30" s="552"/>
      <c r="AW30" s="552"/>
      <c r="AX30" s="552"/>
      <c r="AY30" s="552"/>
      <c r="AZ30" s="552"/>
      <c r="BA30" s="552"/>
      <c r="BB30" s="552"/>
      <c r="BC30" s="552"/>
      <c r="BD30" s="552"/>
      <c r="BE30" s="552"/>
      <c r="BF30" s="552"/>
      <c r="BG30" s="552"/>
      <c r="BH30" s="414"/>
    </row>
    <row r="31" spans="1:60" s="550" customFormat="1" ht="37.5" x14ac:dyDescent="0.35">
      <c r="A31" s="445" t="s">
        <v>1152</v>
      </c>
      <c r="B31" s="446"/>
      <c r="C31" s="447"/>
      <c r="D31" s="446"/>
      <c r="E31" s="448"/>
      <c r="F31" s="449"/>
      <c r="G31" s="450"/>
      <c r="H31" s="448">
        <v>0</v>
      </c>
      <c r="I31" s="446"/>
      <c r="J31" s="451"/>
      <c r="K31" s="44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4"/>
      <c r="AN31" s="564"/>
      <c r="AO31" s="564"/>
      <c r="AP31" s="564"/>
      <c r="AQ31" s="563"/>
      <c r="AR31" s="563"/>
      <c r="AS31" s="563"/>
      <c r="AT31" s="563"/>
      <c r="AU31" s="563"/>
      <c r="AV31" s="563"/>
      <c r="AW31" s="563"/>
      <c r="AX31" s="563"/>
      <c r="AY31" s="563"/>
      <c r="AZ31" s="563"/>
      <c r="BA31" s="563"/>
      <c r="BB31" s="563"/>
      <c r="BC31" s="563"/>
      <c r="BD31" s="563"/>
      <c r="BE31" s="563"/>
      <c r="BF31" s="563"/>
      <c r="BG31" s="563"/>
      <c r="BH31" s="414"/>
    </row>
    <row r="32" spans="1:60" s="550" customFormat="1" ht="13.5" x14ac:dyDescent="0.35">
      <c r="A32" s="565" t="s">
        <v>1139</v>
      </c>
      <c r="B32" s="522">
        <v>160000</v>
      </c>
      <c r="C32" s="523" t="s">
        <v>1140</v>
      </c>
      <c r="D32" s="522">
        <v>1</v>
      </c>
      <c r="E32" s="566">
        <v>160000</v>
      </c>
      <c r="F32" s="524" t="s">
        <v>1141</v>
      </c>
      <c r="G32" s="525">
        <v>1</v>
      </c>
      <c r="H32" s="566">
        <v>160000</v>
      </c>
      <c r="I32" s="522">
        <v>0</v>
      </c>
      <c r="J32" s="567">
        <v>160000</v>
      </c>
      <c r="K32" s="44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4"/>
      <c r="AN32" s="564"/>
      <c r="AO32" s="564"/>
      <c r="AP32" s="564"/>
      <c r="AQ32" s="563"/>
      <c r="AR32" s="563"/>
      <c r="AS32" s="563"/>
      <c r="AT32" s="563"/>
      <c r="AU32" s="563"/>
      <c r="AV32" s="563"/>
      <c r="AW32" s="563"/>
      <c r="AX32" s="563"/>
      <c r="AY32" s="563"/>
      <c r="AZ32" s="563"/>
      <c r="BA32" s="563"/>
      <c r="BB32" s="563"/>
      <c r="BC32" s="563"/>
      <c r="BD32" s="563"/>
      <c r="BE32" s="563"/>
      <c r="BF32" s="563"/>
      <c r="BG32" s="563"/>
      <c r="BH32" s="414"/>
    </row>
    <row r="33" spans="1:60" s="474" customFormat="1" ht="12.75" customHeight="1" x14ac:dyDescent="0.35">
      <c r="A33" s="464" t="s">
        <v>1222</v>
      </c>
      <c r="B33" s="554"/>
      <c r="C33" s="554"/>
      <c r="D33" s="554"/>
      <c r="E33" s="554"/>
      <c r="F33" s="554"/>
      <c r="G33" s="554"/>
      <c r="H33" s="555">
        <f>SUM(H26:H32)</f>
        <v>160000</v>
      </c>
      <c r="I33" s="555">
        <f>SUM(I26:I32)</f>
        <v>0</v>
      </c>
      <c r="J33" s="555">
        <f>SUM(J26:J32)</f>
        <v>160000</v>
      </c>
      <c r="K33" s="452"/>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1"/>
      <c r="AY33" s="561"/>
      <c r="AZ33" s="561"/>
      <c r="BA33" s="561"/>
      <c r="BB33" s="561"/>
      <c r="BC33" s="561"/>
      <c r="BD33" s="561"/>
      <c r="BE33" s="561"/>
      <c r="BF33" s="561"/>
      <c r="BG33" s="561"/>
      <c r="BH33" s="414">
        <v>1</v>
      </c>
    </row>
    <row r="34" spans="1:60" s="474" customFormat="1" ht="12.75" customHeight="1" x14ac:dyDescent="0.35">
      <c r="A34" s="556" t="s">
        <v>1223</v>
      </c>
      <c r="B34" s="557"/>
      <c r="C34" s="557"/>
      <c r="D34" s="557"/>
      <c r="E34" s="557"/>
      <c r="F34" s="557"/>
      <c r="G34" s="557"/>
      <c r="H34" s="557"/>
      <c r="I34" s="557"/>
      <c r="J34" s="558">
        <f>J33</f>
        <v>160000</v>
      </c>
      <c r="K34" s="559"/>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1"/>
      <c r="BD34" s="561"/>
      <c r="BE34" s="561"/>
      <c r="BF34" s="561"/>
      <c r="BG34" s="561"/>
      <c r="BH34" s="414">
        <v>1</v>
      </c>
    </row>
    <row r="35" spans="1:60" s="547" customFormat="1" ht="12.75" customHeight="1" x14ac:dyDescent="0.35">
      <c r="A35" s="560" t="s">
        <v>1224</v>
      </c>
      <c r="B35" s="545"/>
      <c r="C35" s="546"/>
      <c r="D35" s="546"/>
      <c r="E35" s="546"/>
      <c r="F35" s="546"/>
      <c r="G35" s="546"/>
      <c r="H35" s="546"/>
      <c r="I35" s="546"/>
      <c r="J35" s="546"/>
      <c r="K35" s="452"/>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8"/>
      <c r="AY35" s="568"/>
      <c r="AZ35" s="568"/>
      <c r="BA35" s="568"/>
      <c r="BB35" s="568"/>
      <c r="BC35" s="568"/>
      <c r="BD35" s="568"/>
      <c r="BE35" s="568"/>
      <c r="BF35" s="568"/>
      <c r="BG35" s="568"/>
      <c r="BH35" s="414"/>
    </row>
    <row r="36" spans="1:60" ht="12.75" customHeight="1" x14ac:dyDescent="0.35">
      <c r="A36" s="476" t="s">
        <v>1225</v>
      </c>
      <c r="B36" s="438"/>
      <c r="C36" s="546"/>
      <c r="D36" s="546"/>
      <c r="E36" s="546"/>
      <c r="F36" s="546"/>
      <c r="G36" s="546"/>
      <c r="H36" s="546"/>
      <c r="I36" s="546"/>
      <c r="J36" s="546"/>
      <c r="K36" s="452"/>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1"/>
      <c r="AY36" s="561"/>
      <c r="AZ36" s="561"/>
      <c r="BA36" s="561"/>
      <c r="BB36" s="561"/>
      <c r="BC36" s="561"/>
      <c r="BD36" s="561"/>
      <c r="BE36" s="561"/>
      <c r="BF36" s="561"/>
      <c r="BG36" s="561"/>
      <c r="BH36" s="414"/>
    </row>
    <row r="37" spans="1:60" s="474" customFormat="1" ht="25" x14ac:dyDescent="0.35">
      <c r="A37" s="445" t="s">
        <v>1226</v>
      </c>
      <c r="B37" s="446"/>
      <c r="C37" s="447"/>
      <c r="D37" s="446"/>
      <c r="E37" s="448"/>
      <c r="F37" s="449"/>
      <c r="G37" s="450"/>
      <c r="H37" s="448"/>
      <c r="I37" s="446"/>
      <c r="J37" s="451"/>
      <c r="K37" s="452"/>
      <c r="L37" s="553"/>
      <c r="M37" s="553"/>
      <c r="N37" s="553"/>
      <c r="O37" s="553"/>
      <c r="P37" s="553"/>
      <c r="Q37" s="553"/>
      <c r="R37" s="553"/>
      <c r="S37" s="553"/>
      <c r="T37" s="561"/>
      <c r="U37" s="561"/>
      <c r="V37" s="561"/>
      <c r="W37" s="561"/>
      <c r="X37" s="561"/>
      <c r="Y37" s="561"/>
      <c r="Z37" s="561"/>
      <c r="AA37" s="569"/>
      <c r="AB37" s="569"/>
      <c r="AC37" s="569"/>
      <c r="AD37" s="569"/>
      <c r="AE37" s="569"/>
      <c r="AF37" s="569"/>
      <c r="AG37" s="561"/>
      <c r="AH37" s="561"/>
      <c r="AI37" s="561"/>
      <c r="AJ37" s="561"/>
      <c r="AK37" s="561"/>
      <c r="AL37" s="561"/>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414"/>
    </row>
    <row r="38" spans="1:60" s="474" customFormat="1" ht="37.5" x14ac:dyDescent="0.35">
      <c r="A38" s="445" t="s">
        <v>1148</v>
      </c>
      <c r="B38" s="446"/>
      <c r="C38" s="447"/>
      <c r="D38" s="446"/>
      <c r="E38" s="448"/>
      <c r="F38" s="449"/>
      <c r="G38" s="450"/>
      <c r="H38" s="448"/>
      <c r="I38" s="446"/>
      <c r="J38" s="451"/>
      <c r="K38" s="452"/>
      <c r="L38" s="561"/>
      <c r="M38" s="561"/>
      <c r="N38" s="561"/>
      <c r="O38" s="561"/>
      <c r="P38" s="553"/>
      <c r="Q38" s="553"/>
      <c r="R38" s="553"/>
      <c r="S38" s="553"/>
      <c r="T38" s="561"/>
      <c r="U38" s="561"/>
      <c r="V38" s="561"/>
      <c r="W38" s="561"/>
      <c r="X38" s="561"/>
      <c r="Y38" s="561"/>
      <c r="Z38" s="561"/>
      <c r="AA38" s="569"/>
      <c r="AB38" s="569"/>
      <c r="AC38" s="569"/>
      <c r="AD38" s="569"/>
      <c r="AE38" s="569"/>
      <c r="AF38" s="569"/>
      <c r="AG38" s="561"/>
      <c r="AH38" s="561"/>
      <c r="AI38" s="561"/>
      <c r="AJ38" s="561"/>
      <c r="AK38" s="561"/>
      <c r="AL38" s="561"/>
      <c r="AM38" s="561"/>
      <c r="AN38" s="561"/>
      <c r="AO38" s="561"/>
      <c r="AP38" s="561"/>
      <c r="AQ38" s="561"/>
      <c r="AR38" s="561"/>
      <c r="AS38" s="561"/>
      <c r="AT38" s="561"/>
      <c r="AU38" s="561"/>
      <c r="AV38" s="561"/>
      <c r="AW38" s="561"/>
      <c r="AX38" s="561"/>
      <c r="AY38" s="561"/>
      <c r="AZ38" s="561"/>
      <c r="BA38" s="561"/>
      <c r="BB38" s="561"/>
      <c r="BC38" s="561"/>
      <c r="BD38" s="561"/>
      <c r="BE38" s="561"/>
      <c r="BF38" s="561"/>
      <c r="BG38" s="561"/>
      <c r="BH38" s="414"/>
    </row>
    <row r="39" spans="1:60" s="474" customFormat="1" ht="25" x14ac:dyDescent="0.35">
      <c r="A39" s="445" t="s">
        <v>1149</v>
      </c>
      <c r="B39" s="446"/>
      <c r="C39" s="447"/>
      <c r="D39" s="446"/>
      <c r="E39" s="448"/>
      <c r="F39" s="449"/>
      <c r="G39" s="450"/>
      <c r="H39" s="448"/>
      <c r="I39" s="446"/>
      <c r="J39" s="451"/>
      <c r="K39" s="452"/>
      <c r="L39" s="561"/>
      <c r="M39" s="561"/>
      <c r="N39" s="561"/>
      <c r="O39" s="561"/>
      <c r="P39" s="561"/>
      <c r="Q39" s="561"/>
      <c r="R39" s="561"/>
      <c r="S39" s="561"/>
      <c r="T39" s="553"/>
      <c r="U39" s="553"/>
      <c r="V39" s="561"/>
      <c r="W39" s="561"/>
      <c r="X39" s="561"/>
      <c r="Y39" s="561"/>
      <c r="Z39" s="561"/>
      <c r="AA39" s="569"/>
      <c r="AB39" s="569"/>
      <c r="AC39" s="569"/>
      <c r="AD39" s="569"/>
      <c r="AE39" s="569"/>
      <c r="AF39" s="569"/>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414"/>
    </row>
    <row r="40" spans="1:60" s="474" customFormat="1" ht="25" x14ac:dyDescent="0.35">
      <c r="A40" s="445" t="s">
        <v>1150</v>
      </c>
      <c r="B40" s="446"/>
      <c r="C40" s="447"/>
      <c r="D40" s="446"/>
      <c r="E40" s="448"/>
      <c r="F40" s="449"/>
      <c r="G40" s="450"/>
      <c r="H40" s="448"/>
      <c r="I40" s="446"/>
      <c r="J40" s="451"/>
      <c r="K40" s="452"/>
      <c r="L40" s="561"/>
      <c r="M40" s="561"/>
      <c r="N40" s="561"/>
      <c r="O40" s="561"/>
      <c r="P40" s="561"/>
      <c r="Q40" s="561"/>
      <c r="R40" s="561"/>
      <c r="S40" s="561"/>
      <c r="T40" s="561"/>
      <c r="U40" s="561"/>
      <c r="V40" s="553"/>
      <c r="W40" s="553"/>
      <c r="X40" s="553"/>
      <c r="Y40" s="553"/>
      <c r="Z40" s="553"/>
      <c r="AA40" s="570"/>
      <c r="AB40" s="570"/>
      <c r="AC40" s="570"/>
      <c r="AD40" s="569"/>
      <c r="AE40" s="569"/>
      <c r="AF40" s="569"/>
      <c r="AG40" s="561"/>
      <c r="AH40" s="561" t="s">
        <v>1176</v>
      </c>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1"/>
      <c r="BF40" s="561"/>
      <c r="BG40" s="561"/>
      <c r="BH40" s="414"/>
    </row>
    <row r="41" spans="1:60" s="474" customFormat="1" ht="25" x14ac:dyDescent="0.35">
      <c r="A41" s="445" t="s">
        <v>1227</v>
      </c>
      <c r="B41" s="446"/>
      <c r="C41" s="447"/>
      <c r="D41" s="446"/>
      <c r="E41" s="448"/>
      <c r="F41" s="449"/>
      <c r="G41" s="450"/>
      <c r="H41" s="448"/>
      <c r="I41" s="446"/>
      <c r="J41" s="451"/>
      <c r="K41" s="452"/>
      <c r="L41" s="561"/>
      <c r="M41" s="561"/>
      <c r="N41" s="561"/>
      <c r="O41" s="561"/>
      <c r="P41" s="561"/>
      <c r="Q41" s="561"/>
      <c r="R41" s="561"/>
      <c r="S41" s="561"/>
      <c r="T41" s="561"/>
      <c r="U41" s="561"/>
      <c r="V41" s="561"/>
      <c r="W41" s="561"/>
      <c r="X41" s="561"/>
      <c r="Y41" s="561"/>
      <c r="Z41" s="561"/>
      <c r="AA41" s="569"/>
      <c r="AB41" s="569"/>
      <c r="AC41" s="569"/>
      <c r="AD41" s="570"/>
      <c r="AE41" s="570"/>
      <c r="AF41" s="569"/>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414"/>
    </row>
    <row r="42" spans="1:60" s="474" customFormat="1" ht="37.5" x14ac:dyDescent="0.35">
      <c r="A42" s="445" t="s">
        <v>1152</v>
      </c>
      <c r="B42" s="446"/>
      <c r="C42" s="447"/>
      <c r="D42" s="446"/>
      <c r="E42" s="448"/>
      <c r="F42" s="449"/>
      <c r="G42" s="450"/>
      <c r="H42" s="448"/>
      <c r="I42" s="446"/>
      <c r="J42" s="451"/>
      <c r="K42" s="452"/>
      <c r="L42" s="561"/>
      <c r="M42" s="561"/>
      <c r="N42" s="561"/>
      <c r="O42" s="561"/>
      <c r="P42" s="561"/>
      <c r="Q42" s="561"/>
      <c r="R42" s="561"/>
      <c r="S42" s="561"/>
      <c r="T42" s="561"/>
      <c r="U42" s="561"/>
      <c r="V42" s="561"/>
      <c r="W42" s="561"/>
      <c r="X42" s="561"/>
      <c r="Y42" s="561"/>
      <c r="Z42" s="561"/>
      <c r="AA42" s="569"/>
      <c r="AB42" s="569"/>
      <c r="AC42" s="569"/>
      <c r="AD42" s="569"/>
      <c r="AE42" s="569"/>
      <c r="AF42" s="570"/>
      <c r="AG42" s="553"/>
      <c r="AH42" s="553"/>
      <c r="AI42" s="553"/>
      <c r="AJ42" s="553"/>
      <c r="AK42" s="553"/>
      <c r="AL42" s="553"/>
      <c r="AM42" s="553"/>
      <c r="AN42" s="561"/>
      <c r="AO42" s="561"/>
      <c r="AP42" s="561"/>
      <c r="AQ42" s="561"/>
      <c r="AR42" s="561"/>
      <c r="AS42" s="561"/>
      <c r="AT42" s="561"/>
      <c r="AU42" s="561"/>
      <c r="AV42" s="561"/>
      <c r="AW42" s="561"/>
      <c r="AX42" s="561"/>
      <c r="AY42" s="561"/>
      <c r="AZ42" s="561"/>
      <c r="BA42" s="561"/>
      <c r="BB42" s="561"/>
      <c r="BC42" s="561"/>
      <c r="BD42" s="561"/>
      <c r="BE42" s="561"/>
      <c r="BF42" s="561"/>
      <c r="BG42" s="561"/>
      <c r="BH42" s="414"/>
    </row>
    <row r="43" spans="1:60" s="550" customFormat="1" ht="12.75" customHeight="1" x14ac:dyDescent="0.35">
      <c r="A43" s="445" t="s">
        <v>1228</v>
      </c>
      <c r="B43" s="446"/>
      <c r="C43" s="447"/>
      <c r="D43" s="446"/>
      <c r="E43" s="448"/>
      <c r="F43" s="449"/>
      <c r="G43" s="450"/>
      <c r="H43" s="448"/>
      <c r="I43" s="446"/>
      <c r="J43" s="451"/>
      <c r="K43" s="443"/>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t="s">
        <v>1176</v>
      </c>
      <c r="AI43" s="561"/>
      <c r="AJ43" s="561"/>
      <c r="AK43" s="561"/>
      <c r="AL43" s="561"/>
      <c r="AM43" s="561"/>
      <c r="AN43" s="553"/>
      <c r="AO43" s="553"/>
      <c r="AP43" s="553"/>
      <c r="AQ43" s="553"/>
      <c r="AR43" s="561"/>
      <c r="AS43" s="561"/>
      <c r="AT43" s="561"/>
      <c r="AU43" s="561"/>
      <c r="AV43" s="561"/>
      <c r="AW43" s="561"/>
      <c r="AX43" s="561"/>
      <c r="AY43" s="561"/>
      <c r="AZ43" s="561"/>
      <c r="BA43" s="561"/>
      <c r="BB43" s="561"/>
      <c r="BC43" s="561"/>
      <c r="BD43" s="561"/>
      <c r="BE43" s="561"/>
      <c r="BF43" s="561"/>
      <c r="BG43" s="561"/>
      <c r="BH43" s="414"/>
    </row>
    <row r="44" spans="1:60" ht="37.5" x14ac:dyDescent="0.35">
      <c r="A44" s="506" t="s">
        <v>1229</v>
      </c>
      <c r="B44" s="446"/>
      <c r="C44" s="447"/>
      <c r="D44" s="446"/>
      <c r="E44" s="448"/>
      <c r="F44" s="449"/>
      <c r="G44" s="450"/>
      <c r="H44" s="448"/>
      <c r="I44" s="446"/>
      <c r="J44" s="451"/>
      <c r="K44" s="452"/>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53"/>
      <c r="AS44" s="553"/>
      <c r="AT44" s="553"/>
      <c r="AU44" s="553"/>
      <c r="AV44" s="561"/>
      <c r="AW44" s="561"/>
      <c r="AX44" s="561"/>
      <c r="AY44" s="561"/>
      <c r="AZ44" s="561"/>
      <c r="BA44" s="561"/>
      <c r="BB44" s="561"/>
      <c r="BC44" s="561"/>
      <c r="BD44" s="561"/>
      <c r="BE44" s="561"/>
      <c r="BF44" s="561"/>
      <c r="BG44" s="561"/>
      <c r="BH44" s="414"/>
    </row>
    <row r="45" spans="1:60" x14ac:dyDescent="0.35">
      <c r="A45" s="571" t="s">
        <v>1181</v>
      </c>
      <c r="B45" s="522">
        <v>83000</v>
      </c>
      <c r="C45" s="523" t="s">
        <v>1140</v>
      </c>
      <c r="D45" s="522">
        <v>1</v>
      </c>
      <c r="E45" s="566">
        <v>83000</v>
      </c>
      <c r="F45" s="524" t="s">
        <v>1141</v>
      </c>
      <c r="G45" s="525">
        <v>1</v>
      </c>
      <c r="H45" s="566">
        <v>83000</v>
      </c>
      <c r="I45" s="522">
        <v>0</v>
      </c>
      <c r="J45" s="567">
        <v>83000</v>
      </c>
      <c r="K45" s="452"/>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53"/>
      <c r="AS45" s="553"/>
      <c r="AT45" s="553"/>
      <c r="AU45" s="553"/>
      <c r="AV45" s="561"/>
      <c r="AW45" s="561"/>
      <c r="AX45" s="561"/>
      <c r="AY45" s="561"/>
      <c r="AZ45" s="561"/>
      <c r="BA45" s="561"/>
      <c r="BB45" s="561"/>
      <c r="BC45" s="561"/>
      <c r="BD45" s="561"/>
      <c r="BE45" s="561"/>
      <c r="BF45" s="561"/>
      <c r="BG45" s="561"/>
      <c r="BH45" s="414"/>
    </row>
    <row r="46" spans="1:60" s="474" customFormat="1" ht="12.75" customHeight="1" x14ac:dyDescent="0.35">
      <c r="A46" s="464" t="s">
        <v>1230</v>
      </c>
      <c r="B46" s="554"/>
      <c r="C46" s="554"/>
      <c r="D46" s="554"/>
      <c r="E46" s="554">
        <f t="shared" si="0"/>
        <v>0</v>
      </c>
      <c r="F46" s="554"/>
      <c r="G46" s="554"/>
      <c r="H46" s="555">
        <f>SUM(H37:H45)</f>
        <v>83000</v>
      </c>
      <c r="I46" s="555">
        <f>SUM(I37:I44)</f>
        <v>0</v>
      </c>
      <c r="J46" s="572">
        <f t="shared" si="2"/>
        <v>83000</v>
      </c>
      <c r="K46" s="452"/>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414">
        <v>1</v>
      </c>
    </row>
    <row r="47" spans="1:60" s="474" customFormat="1" ht="12.75" customHeight="1" x14ac:dyDescent="0.35">
      <c r="A47" s="556" t="s">
        <v>1231</v>
      </c>
      <c r="B47" s="557"/>
      <c r="C47" s="557"/>
      <c r="D47" s="557"/>
      <c r="E47" s="557">
        <f t="shared" si="0"/>
        <v>0</v>
      </c>
      <c r="F47" s="557"/>
      <c r="G47" s="557"/>
      <c r="H47" s="557">
        <f t="shared" si="1"/>
        <v>0</v>
      </c>
      <c r="I47" s="557">
        <f>SUM(I37+I46)</f>
        <v>0</v>
      </c>
      <c r="J47" s="574">
        <f>J46</f>
        <v>83000</v>
      </c>
      <c r="K47" s="559"/>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414">
        <v>1</v>
      </c>
    </row>
    <row r="48" spans="1:60" s="547" customFormat="1" ht="52.15" customHeight="1" x14ac:dyDescent="0.35">
      <c r="A48" s="544" t="s">
        <v>1232</v>
      </c>
      <c r="B48" s="545"/>
      <c r="C48" s="546"/>
      <c r="D48" s="545"/>
      <c r="E48" s="545"/>
      <c r="F48" s="545"/>
      <c r="G48" s="545"/>
      <c r="H48" s="545"/>
      <c r="I48" s="545"/>
      <c r="J48" s="545"/>
      <c r="K48" s="452"/>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c r="AL48" s="575"/>
      <c r="AM48" s="575"/>
      <c r="AN48" s="575"/>
      <c r="AO48" s="575"/>
      <c r="AP48" s="575"/>
      <c r="AQ48" s="575"/>
      <c r="AR48" s="575"/>
      <c r="AS48" s="575"/>
      <c r="AT48" s="575"/>
      <c r="AU48" s="575"/>
      <c r="AV48" s="575"/>
      <c r="AW48" s="575"/>
      <c r="AX48" s="575"/>
      <c r="AY48" s="575"/>
      <c r="AZ48" s="575"/>
      <c r="BA48" s="575"/>
      <c r="BB48" s="575"/>
      <c r="BC48" s="575"/>
      <c r="BD48" s="575"/>
      <c r="BE48" s="575"/>
      <c r="BF48" s="575"/>
      <c r="BG48" s="575"/>
      <c r="BH48" s="414">
        <v>1</v>
      </c>
    </row>
    <row r="49" spans="1:60" ht="12.75" customHeight="1" x14ac:dyDescent="0.35">
      <c r="A49" s="476" t="s">
        <v>1233</v>
      </c>
      <c r="B49" s="438"/>
      <c r="C49" s="439"/>
      <c r="D49" s="545"/>
      <c r="E49" s="545"/>
      <c r="F49" s="545"/>
      <c r="G49" s="545"/>
      <c r="H49" s="545"/>
      <c r="I49" s="545"/>
      <c r="J49" s="545"/>
      <c r="K49" s="452"/>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1"/>
      <c r="AY49" s="561"/>
      <c r="AZ49" s="561"/>
      <c r="BA49" s="561"/>
      <c r="BB49" s="561"/>
      <c r="BC49" s="561"/>
      <c r="BD49" s="561"/>
      <c r="BE49" s="561"/>
      <c r="BF49" s="561"/>
      <c r="BG49" s="561"/>
      <c r="BH49" s="414">
        <v>1</v>
      </c>
    </row>
    <row r="50" spans="1:60" ht="28.15" customHeight="1" x14ac:dyDescent="0.35">
      <c r="A50" s="576" t="s">
        <v>1234</v>
      </c>
      <c r="B50" s="577">
        <v>3000</v>
      </c>
      <c r="C50" s="578" t="s">
        <v>1235</v>
      </c>
      <c r="D50" s="577">
        <v>20</v>
      </c>
      <c r="E50" s="448">
        <f t="shared" si="0"/>
        <v>60000</v>
      </c>
      <c r="F50" s="579" t="s">
        <v>1236</v>
      </c>
      <c r="G50" s="580">
        <v>1</v>
      </c>
      <c r="H50" s="448">
        <f t="shared" si="1"/>
        <v>60000</v>
      </c>
      <c r="I50" s="577">
        <v>60000</v>
      </c>
      <c r="J50" s="451">
        <f t="shared" si="2"/>
        <v>0</v>
      </c>
      <c r="K50" s="452"/>
      <c r="L50" s="553"/>
      <c r="M50" s="553"/>
      <c r="N50" s="553"/>
      <c r="O50" s="553"/>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1"/>
      <c r="AZ50" s="561"/>
      <c r="BA50" s="561"/>
      <c r="BB50" s="561"/>
      <c r="BC50" s="561"/>
      <c r="BD50" s="561"/>
      <c r="BE50" s="561"/>
      <c r="BF50" s="561"/>
      <c r="BG50" s="561"/>
      <c r="BH50" s="414"/>
    </row>
    <row r="51" spans="1:60" ht="28.15" customHeight="1" x14ac:dyDescent="0.35">
      <c r="A51" s="576" t="s">
        <v>1237</v>
      </c>
      <c r="B51" s="577">
        <v>0</v>
      </c>
      <c r="C51" s="578"/>
      <c r="D51" s="577">
        <v>1</v>
      </c>
      <c r="E51" s="448">
        <f t="shared" si="0"/>
        <v>0</v>
      </c>
      <c r="F51" s="579"/>
      <c r="G51" s="580">
        <v>1</v>
      </c>
      <c r="H51" s="448">
        <f t="shared" si="1"/>
        <v>0</v>
      </c>
      <c r="I51" s="577">
        <v>0</v>
      </c>
      <c r="J51" s="451">
        <f t="shared" si="2"/>
        <v>0</v>
      </c>
      <c r="K51" s="452"/>
      <c r="L51" s="561"/>
      <c r="M51" s="561"/>
      <c r="N51" s="561"/>
      <c r="O51" s="561"/>
      <c r="P51" s="553"/>
      <c r="Q51" s="553"/>
      <c r="R51" s="553"/>
      <c r="S51" s="553"/>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414"/>
    </row>
    <row r="52" spans="1:60" s="474" customFormat="1" ht="39.65" customHeight="1" x14ac:dyDescent="0.35">
      <c r="A52" s="445" t="s">
        <v>1238</v>
      </c>
      <c r="B52" s="446">
        <v>0</v>
      </c>
      <c r="C52" s="447"/>
      <c r="D52" s="446">
        <v>1</v>
      </c>
      <c r="E52" s="448">
        <f t="shared" si="0"/>
        <v>0</v>
      </c>
      <c r="F52" s="449" t="s">
        <v>1236</v>
      </c>
      <c r="G52" s="450">
        <v>1</v>
      </c>
      <c r="H52" s="448">
        <f t="shared" si="1"/>
        <v>0</v>
      </c>
      <c r="I52" s="446">
        <v>0</v>
      </c>
      <c r="J52" s="451">
        <f t="shared" si="2"/>
        <v>0</v>
      </c>
      <c r="K52" s="452"/>
      <c r="L52" s="561"/>
      <c r="M52" s="581"/>
      <c r="N52" s="561"/>
      <c r="O52" s="561"/>
      <c r="P52" s="561"/>
      <c r="Q52" s="561"/>
      <c r="R52" s="561"/>
      <c r="S52" s="561"/>
      <c r="T52" s="553"/>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414">
        <v>1</v>
      </c>
    </row>
    <row r="53" spans="1:60" s="474" customFormat="1" ht="39.65" customHeight="1" x14ac:dyDescent="0.35">
      <c r="A53" s="445" t="s">
        <v>1148</v>
      </c>
      <c r="B53" s="446">
        <v>0</v>
      </c>
      <c r="C53" s="447"/>
      <c r="D53" s="446">
        <v>1</v>
      </c>
      <c r="E53" s="448">
        <f t="shared" si="0"/>
        <v>0</v>
      </c>
      <c r="F53" s="449"/>
      <c r="G53" s="450">
        <v>1</v>
      </c>
      <c r="H53" s="448">
        <f t="shared" si="1"/>
        <v>0</v>
      </c>
      <c r="I53" s="446">
        <v>0</v>
      </c>
      <c r="J53" s="451">
        <f t="shared" si="2"/>
        <v>0</v>
      </c>
      <c r="K53" s="452"/>
      <c r="L53" s="561"/>
      <c r="M53" s="561"/>
      <c r="N53" s="561"/>
      <c r="O53" s="561"/>
      <c r="P53" s="561"/>
      <c r="Q53" s="561"/>
      <c r="R53" s="561"/>
      <c r="S53" s="561"/>
      <c r="T53" s="561"/>
      <c r="U53" s="553"/>
      <c r="V53" s="553"/>
      <c r="W53" s="553"/>
      <c r="X53" s="553"/>
      <c r="Y53" s="553"/>
      <c r="Z53" s="553"/>
      <c r="AA53" s="553"/>
      <c r="AB53" s="553"/>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414"/>
    </row>
    <row r="54" spans="1:60" s="474" customFormat="1" ht="39.65" customHeight="1" x14ac:dyDescent="0.35">
      <c r="A54" s="445" t="s">
        <v>1149</v>
      </c>
      <c r="B54" s="446">
        <v>0</v>
      </c>
      <c r="C54" s="447"/>
      <c r="D54" s="446">
        <v>1</v>
      </c>
      <c r="E54" s="448">
        <f t="shared" si="0"/>
        <v>0</v>
      </c>
      <c r="F54" s="449"/>
      <c r="G54" s="450">
        <v>1</v>
      </c>
      <c r="H54" s="448">
        <f t="shared" si="1"/>
        <v>0</v>
      </c>
      <c r="I54" s="446">
        <v>0</v>
      </c>
      <c r="J54" s="451">
        <f t="shared" si="2"/>
        <v>0</v>
      </c>
      <c r="K54" s="452"/>
      <c r="L54" s="561"/>
      <c r="M54" s="561"/>
      <c r="N54" s="561"/>
      <c r="O54" s="561"/>
      <c r="P54" s="561"/>
      <c r="Q54" s="561"/>
      <c r="R54" s="561"/>
      <c r="S54" s="561"/>
      <c r="T54" s="561"/>
      <c r="U54" s="561"/>
      <c r="V54" s="561"/>
      <c r="W54" s="561"/>
      <c r="X54" s="561"/>
      <c r="Y54" s="561"/>
      <c r="Z54" s="561"/>
      <c r="AA54" s="561"/>
      <c r="AB54" s="561"/>
      <c r="AC54" s="553"/>
      <c r="AD54" s="553"/>
      <c r="AE54" s="561"/>
      <c r="AF54" s="561"/>
      <c r="AG54" s="561"/>
      <c r="AH54" s="561"/>
      <c r="AI54" s="561"/>
      <c r="AJ54" s="561"/>
      <c r="AK54" s="561"/>
      <c r="AL54" s="561"/>
      <c r="AM54" s="561"/>
      <c r="AN54" s="561"/>
      <c r="AO54" s="561"/>
      <c r="AP54" s="561"/>
      <c r="AQ54" s="561"/>
      <c r="AR54" s="561"/>
      <c r="AS54" s="561"/>
      <c r="AT54" s="561"/>
      <c r="AU54" s="561"/>
      <c r="AV54" s="561"/>
      <c r="AW54" s="561"/>
      <c r="AX54" s="561"/>
      <c r="AY54" s="561"/>
      <c r="AZ54" s="561"/>
      <c r="BA54" s="561"/>
      <c r="BB54" s="561"/>
      <c r="BC54" s="561"/>
      <c r="BD54" s="561"/>
      <c r="BE54" s="561"/>
      <c r="BF54" s="561"/>
      <c r="BG54" s="561"/>
      <c r="BH54" s="414"/>
    </row>
    <row r="55" spans="1:60" s="474" customFormat="1" ht="39.65" customHeight="1" x14ac:dyDescent="0.35">
      <c r="A55" s="445" t="s">
        <v>1150</v>
      </c>
      <c r="B55" s="446">
        <v>0</v>
      </c>
      <c r="C55" s="447"/>
      <c r="D55" s="446">
        <v>1</v>
      </c>
      <c r="E55" s="448">
        <f t="shared" ref="E55:E57" si="3">SUM(B55*D55)</f>
        <v>0</v>
      </c>
      <c r="F55" s="449"/>
      <c r="G55" s="450">
        <v>1</v>
      </c>
      <c r="H55" s="448">
        <f t="shared" si="1"/>
        <v>0</v>
      </c>
      <c r="I55" s="446">
        <v>0</v>
      </c>
      <c r="J55" s="451">
        <f t="shared" si="2"/>
        <v>0</v>
      </c>
      <c r="K55" s="452"/>
      <c r="L55" s="561"/>
      <c r="M55" s="561"/>
      <c r="N55" s="561"/>
      <c r="O55" s="561"/>
      <c r="P55" s="561"/>
      <c r="Q55" s="561"/>
      <c r="R55" s="561"/>
      <c r="S55" s="561"/>
      <c r="T55" s="561"/>
      <c r="U55" s="561"/>
      <c r="V55" s="561"/>
      <c r="W55" s="561"/>
      <c r="X55" s="561"/>
      <c r="Y55" s="561"/>
      <c r="Z55" s="561"/>
      <c r="AA55" s="561"/>
      <c r="AB55" s="561"/>
      <c r="AC55" s="561"/>
      <c r="AD55" s="582"/>
      <c r="AE55" s="553"/>
      <c r="AF55" s="553"/>
      <c r="AG55" s="553"/>
      <c r="AH55" s="553"/>
      <c r="AI55" s="553"/>
      <c r="AJ55" s="553"/>
      <c r="AK55" s="553"/>
      <c r="AL55" s="553"/>
      <c r="AM55" s="553"/>
      <c r="AN55" s="553"/>
      <c r="AO55" s="553"/>
      <c r="AP55" s="553"/>
      <c r="AQ55" s="561"/>
      <c r="AR55" s="561"/>
      <c r="AS55" s="561"/>
      <c r="AT55" s="561"/>
      <c r="AU55" s="561"/>
      <c r="AV55" s="561"/>
      <c r="AW55" s="561"/>
      <c r="AX55" s="561"/>
      <c r="AY55" s="561"/>
      <c r="AZ55" s="561"/>
      <c r="BA55" s="561"/>
      <c r="BB55" s="561"/>
      <c r="BC55" s="561"/>
      <c r="BD55" s="561"/>
      <c r="BE55" s="561"/>
      <c r="BF55" s="561"/>
      <c r="BG55" s="561"/>
      <c r="BH55" s="414"/>
    </row>
    <row r="56" spans="1:60" s="474" customFormat="1" ht="39.65" customHeight="1" x14ac:dyDescent="0.35">
      <c r="A56" s="445" t="s">
        <v>1151</v>
      </c>
      <c r="B56" s="446">
        <v>0</v>
      </c>
      <c r="C56" s="447"/>
      <c r="D56" s="446">
        <v>1</v>
      </c>
      <c r="E56" s="448">
        <f t="shared" si="3"/>
        <v>0</v>
      </c>
      <c r="F56" s="449"/>
      <c r="G56" s="450">
        <v>1</v>
      </c>
      <c r="H56" s="448">
        <f t="shared" si="1"/>
        <v>0</v>
      </c>
      <c r="I56" s="446">
        <v>0</v>
      </c>
      <c r="J56" s="451">
        <f t="shared" si="2"/>
        <v>0</v>
      </c>
      <c r="K56" s="452"/>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53"/>
      <c r="AR56" s="553"/>
      <c r="AS56" s="553"/>
      <c r="AT56" s="561"/>
      <c r="AU56" s="561"/>
      <c r="AV56" s="561"/>
      <c r="AW56" s="561"/>
      <c r="AX56" s="561"/>
      <c r="AY56" s="561"/>
      <c r="AZ56" s="561"/>
      <c r="BA56" s="561"/>
      <c r="BB56" s="561"/>
      <c r="BC56" s="561"/>
      <c r="BD56" s="561"/>
      <c r="BE56" s="561"/>
      <c r="BF56" s="561"/>
      <c r="BG56" s="561"/>
      <c r="BH56" s="414"/>
    </row>
    <row r="57" spans="1:60" s="474" customFormat="1" ht="39.65" customHeight="1" x14ac:dyDescent="0.35">
      <c r="A57" s="485" t="s">
        <v>1152</v>
      </c>
      <c r="B57" s="446">
        <v>140000</v>
      </c>
      <c r="C57" s="447"/>
      <c r="D57" s="446">
        <v>1</v>
      </c>
      <c r="E57" s="448">
        <f t="shared" si="3"/>
        <v>140000</v>
      </c>
      <c r="F57" s="449"/>
      <c r="G57" s="450">
        <v>1</v>
      </c>
      <c r="H57" s="448">
        <f t="shared" si="1"/>
        <v>140000</v>
      </c>
      <c r="I57" s="446">
        <v>0</v>
      </c>
      <c r="J57" s="451">
        <f t="shared" si="2"/>
        <v>140000</v>
      </c>
      <c r="K57" s="452"/>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1"/>
      <c r="AL57" s="561"/>
      <c r="AM57" s="561"/>
      <c r="AN57" s="561"/>
      <c r="AO57" s="561"/>
      <c r="AP57" s="561"/>
      <c r="AQ57" s="561"/>
      <c r="AR57" s="561"/>
      <c r="AS57" s="561"/>
      <c r="AT57" s="553"/>
      <c r="AU57" s="553"/>
      <c r="AV57" s="553"/>
      <c r="AW57" s="553"/>
      <c r="AX57" s="561"/>
      <c r="AY57" s="561"/>
      <c r="AZ57" s="561"/>
      <c r="BA57" s="561"/>
      <c r="BB57" s="561"/>
      <c r="BC57" s="561"/>
      <c r="BD57" s="561"/>
      <c r="BE57" s="561"/>
      <c r="BF57" s="561"/>
      <c r="BG57" s="561"/>
      <c r="BH57" s="414"/>
    </row>
    <row r="58" spans="1:60" s="474" customFormat="1" ht="12.75" customHeight="1" x14ac:dyDescent="0.35">
      <c r="A58" s="464" t="s">
        <v>1142</v>
      </c>
      <c r="B58" s="554"/>
      <c r="C58" s="554"/>
      <c r="D58" s="554"/>
      <c r="E58" s="554"/>
      <c r="F58" s="554"/>
      <c r="G58" s="554"/>
      <c r="H58" s="555">
        <f>SUM(H52:H57)</f>
        <v>140000</v>
      </c>
      <c r="I58" s="555">
        <f>SUM(I52:I57)</f>
        <v>0</v>
      </c>
      <c r="J58" s="555">
        <f>H58-I58</f>
        <v>140000</v>
      </c>
      <c r="K58" s="452"/>
      <c r="L58" s="561"/>
      <c r="M58" s="561"/>
      <c r="N58" s="561"/>
      <c r="O58" s="561"/>
      <c r="P58" s="561"/>
      <c r="Q58" s="561"/>
      <c r="R58" s="561"/>
      <c r="S58" s="561"/>
      <c r="T58" s="561"/>
      <c r="U58" s="561"/>
      <c r="V58" s="561"/>
      <c r="W58" s="561"/>
      <c r="X58" s="561"/>
      <c r="Y58" s="561"/>
      <c r="Z58" s="561"/>
      <c r="AA58" s="561"/>
      <c r="AB58" s="561"/>
      <c r="AC58" s="561"/>
      <c r="AD58" s="561"/>
      <c r="AE58" s="569"/>
      <c r="AF58" s="569"/>
      <c r="AG58" s="561"/>
      <c r="AH58" s="561"/>
      <c r="AI58" s="561"/>
      <c r="AJ58" s="561"/>
      <c r="AK58" s="561"/>
      <c r="AL58" s="561"/>
      <c r="AM58" s="561"/>
      <c r="AN58" s="561"/>
      <c r="AO58" s="561"/>
      <c r="AP58" s="561"/>
      <c r="AQ58" s="561"/>
      <c r="AR58" s="561"/>
      <c r="AS58" s="561"/>
      <c r="AT58" s="561"/>
      <c r="AU58" s="561"/>
      <c r="AV58" s="561"/>
      <c r="AW58" s="561"/>
      <c r="AX58" s="561"/>
      <c r="AY58" s="561"/>
      <c r="AZ58" s="561"/>
      <c r="BA58" s="561"/>
      <c r="BB58" s="561"/>
      <c r="BC58" s="561"/>
      <c r="BD58" s="561"/>
      <c r="BE58" s="561"/>
      <c r="BF58" s="561"/>
      <c r="BG58" s="561"/>
      <c r="BH58" s="414">
        <v>1</v>
      </c>
    </row>
    <row r="59" spans="1:60" s="474" customFormat="1" ht="12.75" customHeight="1" x14ac:dyDescent="0.35">
      <c r="A59" s="556" t="s">
        <v>1239</v>
      </c>
      <c r="B59" s="557"/>
      <c r="C59" s="557"/>
      <c r="D59" s="557"/>
      <c r="E59" s="557"/>
      <c r="F59" s="557"/>
      <c r="G59" s="557"/>
      <c r="H59" s="558">
        <f>H58</f>
        <v>140000</v>
      </c>
      <c r="I59" s="558">
        <f>I58</f>
        <v>0</v>
      </c>
      <c r="J59" s="558">
        <f>J58</f>
        <v>140000</v>
      </c>
      <c r="K59" s="559"/>
      <c r="L59" s="561"/>
      <c r="M59" s="561"/>
      <c r="N59" s="561"/>
      <c r="O59" s="561"/>
      <c r="P59" s="561"/>
      <c r="Q59" s="561"/>
      <c r="R59" s="561"/>
      <c r="S59" s="561"/>
      <c r="T59" s="561"/>
      <c r="U59" s="561"/>
      <c r="V59" s="561"/>
      <c r="W59" s="561"/>
      <c r="X59" s="561"/>
      <c r="Y59" s="561"/>
      <c r="Z59" s="561"/>
      <c r="AA59" s="561"/>
      <c r="AB59" s="561"/>
      <c r="AC59" s="561"/>
      <c r="AD59" s="561"/>
      <c r="AE59" s="569"/>
      <c r="AF59" s="569"/>
      <c r="AG59" s="561"/>
      <c r="AH59" s="561"/>
      <c r="AI59" s="561"/>
      <c r="AJ59" s="561"/>
      <c r="AK59" s="561"/>
      <c r="AL59" s="561"/>
      <c r="AM59" s="561"/>
      <c r="AN59" s="561"/>
      <c r="AO59" s="561"/>
      <c r="AP59" s="561"/>
      <c r="AQ59" s="561"/>
      <c r="AR59" s="561"/>
      <c r="AS59" s="561"/>
      <c r="AT59" s="561"/>
      <c r="AU59" s="561"/>
      <c r="AV59" s="561"/>
      <c r="AW59" s="561"/>
      <c r="AX59" s="561"/>
      <c r="AY59" s="561"/>
      <c r="AZ59" s="561"/>
      <c r="BA59" s="561"/>
      <c r="BB59" s="561"/>
      <c r="BC59" s="561"/>
      <c r="BD59" s="561"/>
      <c r="BE59" s="561"/>
      <c r="BF59" s="561"/>
      <c r="BG59" s="561"/>
      <c r="BH59" s="414">
        <v>1</v>
      </c>
    </row>
    <row r="60" spans="1:60" s="547" customFormat="1" ht="12.75" customHeight="1" x14ac:dyDescent="0.35">
      <c r="A60" s="560" t="s">
        <v>1240</v>
      </c>
      <c r="B60" s="545"/>
      <c r="C60" s="546"/>
      <c r="D60" s="545"/>
      <c r="E60" s="545"/>
      <c r="F60" s="583"/>
      <c r="G60" s="584"/>
      <c r="H60" s="545"/>
      <c r="I60" s="545"/>
      <c r="J60" s="585"/>
      <c r="K60" s="452"/>
      <c r="L60" s="561"/>
      <c r="M60" s="561"/>
      <c r="N60" s="561"/>
      <c r="O60" s="561"/>
      <c r="P60" s="561"/>
      <c r="Q60" s="561"/>
      <c r="R60" s="561"/>
      <c r="S60" s="561"/>
      <c r="T60" s="561"/>
      <c r="U60" s="561"/>
      <c r="V60" s="561"/>
      <c r="W60" s="561"/>
      <c r="X60" s="561"/>
      <c r="Y60" s="561"/>
      <c r="Z60" s="561"/>
      <c r="AA60" s="561"/>
      <c r="AB60" s="561"/>
      <c r="AC60" s="561"/>
      <c r="AD60" s="561"/>
      <c r="AE60" s="569"/>
      <c r="AF60" s="569"/>
      <c r="AG60" s="561"/>
      <c r="AH60" s="561"/>
      <c r="AI60" s="561"/>
      <c r="AJ60" s="561"/>
      <c r="AK60" s="561"/>
      <c r="AL60" s="561"/>
      <c r="AM60" s="561"/>
      <c r="AN60" s="561"/>
      <c r="AO60" s="561"/>
      <c r="AP60" s="561"/>
      <c r="AQ60" s="561"/>
      <c r="AR60" s="561"/>
      <c r="AS60" s="561"/>
      <c r="AT60" s="561"/>
      <c r="AU60" s="561"/>
      <c r="AV60" s="561"/>
      <c r="AW60" s="561"/>
      <c r="AX60" s="561"/>
      <c r="AY60" s="561"/>
      <c r="AZ60" s="561"/>
      <c r="BA60" s="561"/>
      <c r="BB60" s="561"/>
      <c r="BC60" s="561"/>
      <c r="BD60" s="561"/>
      <c r="BE60" s="561"/>
      <c r="BF60" s="561"/>
      <c r="BG60" s="561"/>
      <c r="BH60" s="414">
        <v>1</v>
      </c>
    </row>
    <row r="61" spans="1:60" ht="12.75" customHeight="1" x14ac:dyDescent="0.35">
      <c r="A61" s="476" t="s">
        <v>1241</v>
      </c>
      <c r="B61" s="438"/>
      <c r="C61" s="439"/>
      <c r="D61" s="438"/>
      <c r="E61" s="438"/>
      <c r="F61" s="440"/>
      <c r="G61" s="441"/>
      <c r="H61" s="438"/>
      <c r="I61" s="438"/>
      <c r="J61" s="442"/>
      <c r="K61" s="452"/>
      <c r="L61" s="561"/>
      <c r="M61" s="561"/>
      <c r="N61" s="561"/>
      <c r="O61" s="561"/>
      <c r="P61" s="561"/>
      <c r="Q61" s="561"/>
      <c r="R61" s="561"/>
      <c r="S61" s="561"/>
      <c r="T61" s="561"/>
      <c r="U61" s="561"/>
      <c r="V61" s="561"/>
      <c r="W61" s="561"/>
      <c r="X61" s="561"/>
      <c r="Y61" s="561"/>
      <c r="Z61" s="561"/>
      <c r="AA61" s="561"/>
      <c r="AB61" s="561"/>
      <c r="AC61" s="561"/>
      <c r="AD61" s="561"/>
      <c r="AE61" s="569"/>
      <c r="AF61" s="569"/>
      <c r="AG61" s="561"/>
      <c r="AH61" s="561"/>
      <c r="AI61" s="561"/>
      <c r="AJ61" s="561"/>
      <c r="AK61" s="561"/>
      <c r="AL61" s="561"/>
      <c r="AM61" s="561"/>
      <c r="AN61" s="561"/>
      <c r="AO61" s="561"/>
      <c r="AP61" s="561"/>
      <c r="AQ61" s="561"/>
      <c r="AR61" s="561"/>
      <c r="AS61" s="561"/>
      <c r="AT61" s="561"/>
      <c r="AU61" s="561"/>
      <c r="AV61" s="561"/>
      <c r="AW61" s="561"/>
      <c r="AX61" s="561"/>
      <c r="AY61" s="561"/>
      <c r="AZ61" s="561"/>
      <c r="BA61" s="561"/>
      <c r="BB61" s="561"/>
      <c r="BC61" s="561"/>
      <c r="BD61" s="561"/>
      <c r="BE61" s="561"/>
      <c r="BF61" s="561"/>
      <c r="BG61" s="561"/>
      <c r="BH61" s="414">
        <v>1</v>
      </c>
    </row>
    <row r="62" spans="1:60" s="474" customFormat="1" ht="63.75" customHeight="1" x14ac:dyDescent="0.35">
      <c r="A62" s="445" t="s">
        <v>1242</v>
      </c>
      <c r="B62" s="446">
        <v>0</v>
      </c>
      <c r="C62" s="447" t="s">
        <v>1235</v>
      </c>
      <c r="D62" s="446">
        <v>1</v>
      </c>
      <c r="E62" s="448">
        <v>0</v>
      </c>
      <c r="F62" s="449" t="s">
        <v>1236</v>
      </c>
      <c r="G62" s="450">
        <v>276.84399999999999</v>
      </c>
      <c r="H62" s="448">
        <f>SUM(E62*G62)</f>
        <v>0</v>
      </c>
      <c r="I62" s="446">
        <v>0</v>
      </c>
      <c r="J62" s="451">
        <f>H62-I62</f>
        <v>0</v>
      </c>
      <c r="K62" s="452"/>
      <c r="L62" s="553"/>
      <c r="M62" s="561"/>
      <c r="N62" s="561"/>
      <c r="O62" s="561"/>
      <c r="P62" s="561"/>
      <c r="Q62" s="561"/>
      <c r="R62" s="561"/>
      <c r="S62" s="561"/>
      <c r="T62" s="561"/>
      <c r="U62" s="561"/>
      <c r="V62" s="561"/>
      <c r="W62" s="561"/>
      <c r="X62" s="561"/>
      <c r="Y62" s="561"/>
      <c r="Z62" s="561"/>
      <c r="AA62" s="561"/>
      <c r="AB62" s="561"/>
      <c r="AC62" s="561"/>
      <c r="AD62" s="561"/>
      <c r="AE62" s="569"/>
      <c r="AF62" s="569"/>
      <c r="AG62" s="561"/>
      <c r="AH62" s="561"/>
      <c r="AI62" s="561"/>
      <c r="AJ62" s="561"/>
      <c r="AK62" s="561"/>
      <c r="AL62" s="561"/>
      <c r="AM62" s="561"/>
      <c r="AN62" s="561"/>
      <c r="AO62" s="561"/>
      <c r="AP62" s="561"/>
      <c r="AQ62" s="561"/>
      <c r="AR62" s="561"/>
      <c r="AS62" s="561"/>
      <c r="AT62" s="561"/>
      <c r="AU62" s="561"/>
      <c r="AV62" s="561"/>
      <c r="AW62" s="561"/>
      <c r="AX62" s="561"/>
      <c r="AY62" s="561"/>
      <c r="AZ62" s="561"/>
      <c r="BA62" s="561"/>
      <c r="BB62" s="561"/>
      <c r="BC62" s="561"/>
      <c r="BD62" s="561"/>
      <c r="BE62" s="561"/>
      <c r="BF62" s="561"/>
      <c r="BG62" s="561"/>
      <c r="BH62" s="414">
        <v>1</v>
      </c>
    </row>
    <row r="63" spans="1:60" s="474" customFormat="1" ht="63.75" customHeight="1" x14ac:dyDescent="0.35">
      <c r="A63" s="445" t="s">
        <v>1243</v>
      </c>
      <c r="B63" s="446">
        <v>0</v>
      </c>
      <c r="C63" s="447"/>
      <c r="D63" s="446">
        <v>1</v>
      </c>
      <c r="E63" s="448">
        <v>0</v>
      </c>
      <c r="F63" s="449"/>
      <c r="G63" s="450"/>
      <c r="H63" s="448">
        <f t="shared" ref="H63:H75" si="4">SUM(E63*G63)</f>
        <v>0</v>
      </c>
      <c r="I63" s="446"/>
      <c r="J63" s="451"/>
      <c r="K63" s="452"/>
      <c r="L63" s="553"/>
      <c r="M63" s="553"/>
      <c r="N63" s="553"/>
      <c r="O63" s="553"/>
      <c r="P63" s="561"/>
      <c r="Q63" s="561"/>
      <c r="R63" s="561"/>
      <c r="S63" s="561"/>
      <c r="T63" s="561"/>
      <c r="U63" s="561"/>
      <c r="V63" s="561"/>
      <c r="W63" s="561"/>
      <c r="X63" s="561"/>
      <c r="Y63" s="561"/>
      <c r="Z63" s="561"/>
      <c r="AA63" s="561"/>
      <c r="AB63" s="561"/>
      <c r="AC63" s="561"/>
      <c r="AD63" s="561"/>
      <c r="AE63" s="569"/>
      <c r="AF63" s="569"/>
      <c r="AG63" s="561"/>
      <c r="AH63" s="561"/>
      <c r="AI63" s="561"/>
      <c r="AJ63" s="561"/>
      <c r="AK63" s="561"/>
      <c r="AL63" s="561"/>
      <c r="AM63" s="561"/>
      <c r="AN63" s="561"/>
      <c r="AO63" s="561"/>
      <c r="AP63" s="561"/>
      <c r="AQ63" s="561"/>
      <c r="AR63" s="561"/>
      <c r="AS63" s="561"/>
      <c r="AT63" s="561"/>
      <c r="AU63" s="561"/>
      <c r="AV63" s="561"/>
      <c r="AW63" s="561"/>
      <c r="AX63" s="561"/>
      <c r="AY63" s="561"/>
      <c r="AZ63" s="561"/>
      <c r="BA63" s="561"/>
      <c r="BB63" s="561"/>
      <c r="BC63" s="561"/>
      <c r="BD63" s="561"/>
      <c r="BE63" s="561"/>
      <c r="BF63" s="561"/>
      <c r="BG63" s="561"/>
      <c r="BH63" s="414"/>
    </row>
    <row r="64" spans="1:60" s="474" customFormat="1" ht="63.75" customHeight="1" x14ac:dyDescent="0.35">
      <c r="A64" s="445" t="s">
        <v>1244</v>
      </c>
      <c r="B64" s="446">
        <v>0</v>
      </c>
      <c r="C64" s="447"/>
      <c r="D64" s="446">
        <v>1</v>
      </c>
      <c r="E64" s="448">
        <v>0</v>
      </c>
      <c r="F64" s="449"/>
      <c r="G64" s="450"/>
      <c r="H64" s="448">
        <f t="shared" si="4"/>
        <v>0</v>
      </c>
      <c r="I64" s="446"/>
      <c r="J64" s="451"/>
      <c r="K64" s="452"/>
      <c r="L64" s="561"/>
      <c r="M64" s="561"/>
      <c r="N64" s="561"/>
      <c r="O64" s="561"/>
      <c r="P64" s="553"/>
      <c r="Q64" s="561"/>
      <c r="R64" s="561"/>
      <c r="S64" s="561"/>
      <c r="T64" s="561"/>
      <c r="U64" s="561"/>
      <c r="V64" s="561"/>
      <c r="W64" s="561"/>
      <c r="X64" s="561"/>
      <c r="Y64" s="561"/>
      <c r="Z64" s="561"/>
      <c r="AA64" s="561"/>
      <c r="AB64" s="561"/>
      <c r="AC64" s="561"/>
      <c r="AD64" s="561"/>
      <c r="AE64" s="569"/>
      <c r="AF64" s="569"/>
      <c r="AG64" s="561"/>
      <c r="AH64" s="561"/>
      <c r="AI64" s="561"/>
      <c r="AJ64" s="561"/>
      <c r="AK64" s="561"/>
      <c r="AL64" s="561"/>
      <c r="AM64" s="561"/>
      <c r="AN64" s="561"/>
      <c r="AO64" s="561"/>
      <c r="AP64" s="561"/>
      <c r="AQ64" s="561"/>
      <c r="AR64" s="561"/>
      <c r="AS64" s="561"/>
      <c r="AT64" s="561"/>
      <c r="AU64" s="561"/>
      <c r="AV64" s="561"/>
      <c r="AW64" s="561"/>
      <c r="AX64" s="561"/>
      <c r="AY64" s="561"/>
      <c r="AZ64" s="561"/>
      <c r="BA64" s="561"/>
      <c r="BB64" s="561"/>
      <c r="BC64" s="561"/>
      <c r="BD64" s="561"/>
      <c r="BE64" s="561"/>
      <c r="BF64" s="561"/>
      <c r="BG64" s="561"/>
      <c r="BH64" s="414"/>
    </row>
    <row r="65" spans="1:60" s="474" customFormat="1" ht="63.75" customHeight="1" x14ac:dyDescent="0.35">
      <c r="A65" s="445" t="s">
        <v>1148</v>
      </c>
      <c r="B65" s="446">
        <v>0</v>
      </c>
      <c r="C65" s="447"/>
      <c r="D65" s="446">
        <v>1</v>
      </c>
      <c r="E65" s="448">
        <v>0</v>
      </c>
      <c r="F65" s="449"/>
      <c r="G65" s="450"/>
      <c r="H65" s="448">
        <f t="shared" si="4"/>
        <v>0</v>
      </c>
      <c r="I65" s="446"/>
      <c r="J65" s="451"/>
      <c r="K65" s="452"/>
      <c r="L65" s="561"/>
      <c r="M65" s="561"/>
      <c r="N65" s="561"/>
      <c r="O65" s="561"/>
      <c r="P65" s="561"/>
      <c r="Q65" s="553"/>
      <c r="R65" s="553"/>
      <c r="S65" s="553"/>
      <c r="T65" s="553"/>
      <c r="U65" s="553"/>
      <c r="V65" s="553"/>
      <c r="W65" s="553"/>
      <c r="X65" s="553"/>
      <c r="Y65" s="561"/>
      <c r="Z65" s="561"/>
      <c r="AA65" s="561"/>
      <c r="AB65" s="561"/>
      <c r="AC65" s="561"/>
      <c r="AD65" s="561"/>
      <c r="AE65" s="569"/>
      <c r="AF65" s="569"/>
      <c r="AG65" s="561"/>
      <c r="AH65" s="561"/>
      <c r="AI65" s="561"/>
      <c r="AJ65" s="561"/>
      <c r="AK65" s="561"/>
      <c r="AL65" s="561"/>
      <c r="AM65" s="561"/>
      <c r="AN65" s="561"/>
      <c r="AO65" s="561"/>
      <c r="AP65" s="561"/>
      <c r="AQ65" s="561"/>
      <c r="AR65" s="561"/>
      <c r="AS65" s="561"/>
      <c r="AT65" s="561"/>
      <c r="AU65" s="561"/>
      <c r="AV65" s="561"/>
      <c r="AW65" s="561"/>
      <c r="AX65" s="561"/>
      <c r="AY65" s="561"/>
      <c r="AZ65" s="561"/>
      <c r="BA65" s="561"/>
      <c r="BB65" s="561"/>
      <c r="BC65" s="561"/>
      <c r="BD65" s="561"/>
      <c r="BE65" s="561"/>
      <c r="BF65" s="561"/>
      <c r="BG65" s="561"/>
      <c r="BH65" s="414"/>
    </row>
    <row r="66" spans="1:60" s="474" customFormat="1" ht="63.75" customHeight="1" x14ac:dyDescent="0.35">
      <c r="A66" s="445" t="s">
        <v>1149</v>
      </c>
      <c r="B66" s="446">
        <v>0</v>
      </c>
      <c r="C66" s="447"/>
      <c r="D66" s="446">
        <v>1</v>
      </c>
      <c r="E66" s="448">
        <v>0</v>
      </c>
      <c r="F66" s="449"/>
      <c r="G66" s="450">
        <v>1</v>
      </c>
      <c r="H66" s="448">
        <f t="shared" si="4"/>
        <v>0</v>
      </c>
      <c r="I66" s="446"/>
      <c r="J66" s="451"/>
      <c r="K66" s="452"/>
      <c r="L66" s="561"/>
      <c r="M66" s="561"/>
      <c r="N66" s="561"/>
      <c r="O66" s="561"/>
      <c r="P66" s="561"/>
      <c r="Q66" s="561"/>
      <c r="R66" s="561"/>
      <c r="S66" s="561"/>
      <c r="T66" s="561"/>
      <c r="U66" s="561"/>
      <c r="V66" s="561"/>
      <c r="W66" s="561"/>
      <c r="X66" s="561"/>
      <c r="Y66" s="553"/>
      <c r="Z66" s="553"/>
      <c r="AA66" s="553"/>
      <c r="AB66" s="553"/>
      <c r="AC66" s="553"/>
      <c r="AD66" s="553"/>
      <c r="AE66" s="569"/>
      <c r="AF66" s="569"/>
      <c r="AG66" s="561"/>
      <c r="AH66" s="561"/>
      <c r="AI66" s="561"/>
      <c r="AJ66" s="561"/>
      <c r="AK66" s="561"/>
      <c r="AL66" s="561"/>
      <c r="AM66" s="561"/>
      <c r="AN66" s="561"/>
      <c r="AO66" s="561"/>
      <c r="AP66" s="561"/>
      <c r="AQ66" s="561"/>
      <c r="AR66" s="561"/>
      <c r="AS66" s="561"/>
      <c r="AT66" s="561"/>
      <c r="AU66" s="561"/>
      <c r="AV66" s="561"/>
      <c r="AW66" s="561"/>
      <c r="AX66" s="561"/>
      <c r="AY66" s="561"/>
      <c r="AZ66" s="561"/>
      <c r="BA66" s="561"/>
      <c r="BB66" s="561"/>
      <c r="BC66" s="561"/>
      <c r="BD66" s="561"/>
      <c r="BE66" s="561"/>
      <c r="BF66" s="561"/>
      <c r="BG66" s="561"/>
      <c r="BH66" s="414"/>
    </row>
    <row r="67" spans="1:60" s="474" customFormat="1" ht="63.75" customHeight="1" x14ac:dyDescent="0.35">
      <c r="A67" s="445" t="s">
        <v>1150</v>
      </c>
      <c r="B67" s="446">
        <v>0</v>
      </c>
      <c r="C67" s="447"/>
      <c r="D67" s="446">
        <v>1</v>
      </c>
      <c r="E67" s="448">
        <v>0</v>
      </c>
      <c r="F67" s="449"/>
      <c r="G67" s="450">
        <v>1</v>
      </c>
      <c r="H67" s="448">
        <f t="shared" si="4"/>
        <v>0</v>
      </c>
      <c r="I67" s="446"/>
      <c r="J67" s="451"/>
      <c r="K67" s="452"/>
      <c r="L67" s="561"/>
      <c r="M67" s="561"/>
      <c r="N67" s="561"/>
      <c r="O67" s="561"/>
      <c r="P67" s="561"/>
      <c r="Q67" s="561"/>
      <c r="R67" s="561"/>
      <c r="S67" s="561"/>
      <c r="T67" s="561"/>
      <c r="U67" s="561"/>
      <c r="V67" s="561"/>
      <c r="W67" s="561"/>
      <c r="X67" s="561"/>
      <c r="Y67" s="561"/>
      <c r="Z67" s="561"/>
      <c r="AA67" s="561"/>
      <c r="AB67" s="561"/>
      <c r="AC67" s="561"/>
      <c r="AD67" s="561"/>
      <c r="AE67" s="569"/>
      <c r="AF67" s="569"/>
      <c r="AG67" s="561"/>
      <c r="AH67" s="561"/>
      <c r="AI67" s="561"/>
      <c r="AJ67" s="561"/>
      <c r="AK67" s="561"/>
      <c r="AL67" s="561"/>
      <c r="AM67" s="561"/>
      <c r="AN67" s="561"/>
      <c r="AO67" s="561"/>
      <c r="AP67" s="561"/>
      <c r="AQ67" s="561"/>
      <c r="AR67" s="561"/>
      <c r="AS67" s="561"/>
      <c r="AT67" s="561"/>
      <c r="AU67" s="561"/>
      <c r="AV67" s="561"/>
      <c r="AW67" s="561"/>
      <c r="AX67" s="561"/>
      <c r="AY67" s="561"/>
      <c r="AZ67" s="561"/>
      <c r="BA67" s="561"/>
      <c r="BB67" s="561"/>
      <c r="BC67" s="561"/>
      <c r="BD67" s="561"/>
      <c r="BE67" s="561"/>
      <c r="BF67" s="561"/>
      <c r="BG67" s="561"/>
      <c r="BH67" s="414"/>
    </row>
    <row r="68" spans="1:60" s="474" customFormat="1" ht="63.75" customHeight="1" x14ac:dyDescent="0.35">
      <c r="A68" s="445" t="s">
        <v>1151</v>
      </c>
      <c r="B68" s="446">
        <v>0</v>
      </c>
      <c r="C68" s="447"/>
      <c r="D68" s="446">
        <v>1</v>
      </c>
      <c r="E68" s="448">
        <v>0</v>
      </c>
      <c r="F68" s="449"/>
      <c r="G68" s="450">
        <v>1</v>
      </c>
      <c r="H68" s="448">
        <f t="shared" si="4"/>
        <v>0</v>
      </c>
      <c r="I68" s="446"/>
      <c r="J68" s="451"/>
      <c r="K68" s="452"/>
      <c r="L68" s="561"/>
      <c r="M68" s="561"/>
      <c r="N68" s="561"/>
      <c r="O68" s="561"/>
      <c r="P68" s="561"/>
      <c r="Q68" s="561"/>
      <c r="R68" s="561"/>
      <c r="S68" s="561"/>
      <c r="T68" s="561"/>
      <c r="U68" s="561"/>
      <c r="V68" s="561"/>
      <c r="W68" s="561"/>
      <c r="X68" s="561"/>
      <c r="Y68" s="561"/>
      <c r="Z68" s="561"/>
      <c r="AA68" s="561"/>
      <c r="AB68" s="561"/>
      <c r="AC68" s="561"/>
      <c r="AD68" s="561"/>
      <c r="AE68" s="570"/>
      <c r="AF68" s="569"/>
      <c r="AG68" s="561"/>
      <c r="AH68" s="561"/>
      <c r="AI68" s="561"/>
      <c r="AJ68" s="561"/>
      <c r="AK68" s="561"/>
      <c r="AL68" s="561"/>
      <c r="AM68" s="561"/>
      <c r="AN68" s="561"/>
      <c r="AO68" s="561"/>
      <c r="AP68" s="561"/>
      <c r="AQ68" s="561"/>
      <c r="AR68" s="561"/>
      <c r="AS68" s="561"/>
      <c r="AT68" s="561"/>
      <c r="AU68" s="561"/>
      <c r="AV68" s="561"/>
      <c r="AW68" s="561"/>
      <c r="AX68" s="561"/>
      <c r="AY68" s="561"/>
      <c r="AZ68" s="561"/>
      <c r="BA68" s="561"/>
      <c r="BB68" s="561"/>
      <c r="BC68" s="561"/>
      <c r="BD68" s="561"/>
      <c r="BE68" s="561"/>
      <c r="BF68" s="561"/>
      <c r="BG68" s="561"/>
      <c r="BH68" s="414"/>
    </row>
    <row r="69" spans="1:60" s="474" customFormat="1" ht="63.75" customHeight="1" x14ac:dyDescent="0.35">
      <c r="A69" s="445" t="s">
        <v>1152</v>
      </c>
      <c r="B69" s="446">
        <v>0</v>
      </c>
      <c r="C69" s="447"/>
      <c r="D69" s="446">
        <v>1</v>
      </c>
      <c r="E69" s="448">
        <v>20000</v>
      </c>
      <c r="F69" s="449"/>
      <c r="G69" s="450">
        <v>1</v>
      </c>
      <c r="H69" s="448">
        <f t="shared" si="4"/>
        <v>20000</v>
      </c>
      <c r="I69" s="446"/>
      <c r="J69" s="451"/>
      <c r="K69" s="452"/>
      <c r="L69" s="561"/>
      <c r="M69" s="561"/>
      <c r="N69" s="561"/>
      <c r="O69" s="561"/>
      <c r="P69" s="561"/>
      <c r="Q69" s="561"/>
      <c r="R69" s="561"/>
      <c r="S69" s="561"/>
      <c r="T69" s="561"/>
      <c r="U69" s="561"/>
      <c r="V69" s="561"/>
      <c r="W69" s="561"/>
      <c r="X69" s="561"/>
      <c r="Y69" s="561"/>
      <c r="Z69" s="561"/>
      <c r="AA69" s="561"/>
      <c r="AB69" s="561"/>
      <c r="AC69" s="561"/>
      <c r="AD69" s="561"/>
      <c r="AE69" s="569"/>
      <c r="AF69" s="570"/>
      <c r="AG69" s="553"/>
      <c r="AH69" s="561"/>
      <c r="AI69" s="561"/>
      <c r="AJ69" s="561"/>
      <c r="AK69" s="561"/>
      <c r="AL69" s="561"/>
      <c r="AM69" s="561"/>
      <c r="AN69" s="561"/>
      <c r="AO69" s="561"/>
      <c r="AP69" s="561"/>
      <c r="AQ69" s="561"/>
      <c r="AR69" s="561"/>
      <c r="AS69" s="561"/>
      <c r="AT69" s="561"/>
      <c r="AU69" s="561"/>
      <c r="AV69" s="561"/>
      <c r="AW69" s="561"/>
      <c r="AX69" s="561"/>
      <c r="AY69" s="561"/>
      <c r="AZ69" s="561"/>
      <c r="BA69" s="561"/>
      <c r="BB69" s="561"/>
      <c r="BC69" s="561"/>
      <c r="BD69" s="561"/>
      <c r="BE69" s="561"/>
      <c r="BF69" s="561"/>
      <c r="BG69" s="561"/>
      <c r="BH69" s="414"/>
    </row>
    <row r="70" spans="1:60" s="474" customFormat="1" ht="63.75" customHeight="1" x14ac:dyDescent="0.35">
      <c r="A70" s="445" t="s">
        <v>1245</v>
      </c>
      <c r="B70" s="446">
        <v>0</v>
      </c>
      <c r="C70" s="447"/>
      <c r="D70" s="446">
        <v>1</v>
      </c>
      <c r="E70" s="448">
        <v>0</v>
      </c>
      <c r="F70" s="449"/>
      <c r="G70" s="450">
        <v>1</v>
      </c>
      <c r="H70" s="448">
        <f t="shared" si="4"/>
        <v>0</v>
      </c>
      <c r="I70" s="446"/>
      <c r="J70" s="451"/>
      <c r="K70" s="452"/>
      <c r="L70" s="561"/>
      <c r="M70" s="561"/>
      <c r="N70" s="561"/>
      <c r="O70" s="561"/>
      <c r="P70" s="561"/>
      <c r="Q70" s="561"/>
      <c r="R70" s="561"/>
      <c r="S70" s="561"/>
      <c r="T70" s="561"/>
      <c r="U70" s="561"/>
      <c r="V70" s="561"/>
      <c r="W70" s="561"/>
      <c r="X70" s="561"/>
      <c r="Y70" s="561"/>
      <c r="Z70" s="561"/>
      <c r="AA70" s="561"/>
      <c r="AB70" s="561"/>
      <c r="AC70" s="561"/>
      <c r="AD70" s="561"/>
      <c r="AE70" s="569"/>
      <c r="AF70" s="570"/>
      <c r="AG70" s="561"/>
      <c r="AH70" s="561"/>
      <c r="AI70" s="561"/>
      <c r="AJ70" s="561"/>
      <c r="AK70" s="561"/>
      <c r="AL70" s="561"/>
      <c r="AM70" s="561"/>
      <c r="AN70" s="561"/>
      <c r="AO70" s="561"/>
      <c r="AP70" s="561"/>
      <c r="AQ70" s="561"/>
      <c r="AR70" s="561"/>
      <c r="AS70" s="561"/>
      <c r="AT70" s="561"/>
      <c r="AU70" s="561"/>
      <c r="AV70" s="561"/>
      <c r="AW70" s="561"/>
      <c r="AX70" s="561"/>
      <c r="AY70" s="561"/>
      <c r="AZ70" s="561"/>
      <c r="BA70" s="561"/>
      <c r="BB70" s="561"/>
      <c r="BC70" s="561"/>
      <c r="BD70" s="561"/>
      <c r="BE70" s="561"/>
      <c r="BF70" s="561"/>
      <c r="BG70" s="561"/>
      <c r="BH70" s="414"/>
    </row>
    <row r="71" spans="1:60" s="474" customFormat="1" ht="63.75" customHeight="1" x14ac:dyDescent="0.35">
      <c r="A71" s="445" t="s">
        <v>1148</v>
      </c>
      <c r="B71" s="446">
        <v>0</v>
      </c>
      <c r="C71" s="447"/>
      <c r="D71" s="446">
        <v>1</v>
      </c>
      <c r="E71" s="448">
        <v>0</v>
      </c>
      <c r="F71" s="449"/>
      <c r="G71" s="450">
        <v>1</v>
      </c>
      <c r="H71" s="448">
        <f t="shared" si="4"/>
        <v>0</v>
      </c>
      <c r="I71" s="446"/>
      <c r="J71" s="451"/>
      <c r="K71" s="452"/>
      <c r="L71" s="561"/>
      <c r="M71" s="561"/>
      <c r="N71" s="561"/>
      <c r="O71" s="561"/>
      <c r="P71" s="561"/>
      <c r="Q71" s="561"/>
      <c r="R71" s="561"/>
      <c r="S71" s="561"/>
      <c r="T71" s="561"/>
      <c r="U71" s="561"/>
      <c r="V71" s="561"/>
      <c r="W71" s="561"/>
      <c r="X71" s="561"/>
      <c r="Y71" s="561"/>
      <c r="Z71" s="561"/>
      <c r="AA71" s="561"/>
      <c r="AB71" s="561"/>
      <c r="AC71" s="561"/>
      <c r="AD71" s="561"/>
      <c r="AE71" s="569"/>
      <c r="AF71" s="569"/>
      <c r="AG71" s="553"/>
      <c r="AH71" s="553"/>
      <c r="AI71" s="553"/>
      <c r="AJ71" s="553"/>
      <c r="AK71" s="553"/>
      <c r="AL71" s="553"/>
      <c r="AM71" s="553"/>
      <c r="AN71" s="553"/>
      <c r="AO71" s="561"/>
      <c r="AP71" s="561"/>
      <c r="AQ71" s="561"/>
      <c r="AR71" s="561"/>
      <c r="AS71" s="561"/>
      <c r="AT71" s="561"/>
      <c r="AU71" s="561"/>
      <c r="AV71" s="561"/>
      <c r="AW71" s="561"/>
      <c r="AX71" s="561"/>
      <c r="AY71" s="561"/>
      <c r="AZ71" s="561"/>
      <c r="BA71" s="561"/>
      <c r="BB71" s="561"/>
      <c r="BC71" s="561"/>
      <c r="BD71" s="561"/>
      <c r="BE71" s="561"/>
      <c r="BF71" s="561"/>
      <c r="BG71" s="561"/>
      <c r="BH71" s="414"/>
    </row>
    <row r="72" spans="1:60" s="550" customFormat="1" ht="25" x14ac:dyDescent="0.35">
      <c r="A72" s="586" t="s">
        <v>1149</v>
      </c>
      <c r="B72" s="446">
        <v>0</v>
      </c>
      <c r="C72" s="447" t="s">
        <v>1211</v>
      </c>
      <c r="D72" s="446">
        <v>1</v>
      </c>
      <c r="E72" s="448">
        <v>0</v>
      </c>
      <c r="F72" s="449" t="s">
        <v>1216</v>
      </c>
      <c r="G72" s="450">
        <v>1</v>
      </c>
      <c r="H72" s="448">
        <f t="shared" si="4"/>
        <v>0</v>
      </c>
      <c r="I72" s="446">
        <v>0</v>
      </c>
      <c r="J72" s="448">
        <v>0</v>
      </c>
      <c r="K72" s="443"/>
      <c r="L72" s="561"/>
      <c r="M72" s="561"/>
      <c r="N72" s="561"/>
      <c r="O72" s="561"/>
      <c r="P72" s="561"/>
      <c r="Q72" s="561"/>
      <c r="R72" s="561"/>
      <c r="S72" s="561"/>
      <c r="T72" s="561"/>
      <c r="U72" s="561"/>
      <c r="V72" s="561"/>
      <c r="W72" s="561"/>
      <c r="X72" s="561"/>
      <c r="Y72" s="561"/>
      <c r="Z72" s="561"/>
      <c r="AA72" s="561"/>
      <c r="AB72" s="561"/>
      <c r="AC72" s="561"/>
      <c r="AD72" s="561"/>
      <c r="AE72" s="569"/>
      <c r="AF72" s="569"/>
      <c r="AG72" s="561"/>
      <c r="AH72" s="561"/>
      <c r="AI72" s="561"/>
      <c r="AJ72" s="561"/>
      <c r="AK72" s="561"/>
      <c r="AL72" s="561"/>
      <c r="AM72" s="561"/>
      <c r="AN72" s="561"/>
      <c r="AO72" s="553"/>
      <c r="AP72" s="553"/>
      <c r="AQ72" s="561"/>
      <c r="AR72" s="561"/>
      <c r="AS72" s="561"/>
      <c r="AT72" s="561"/>
      <c r="AU72" s="561"/>
      <c r="AV72" s="561"/>
      <c r="AW72" s="561"/>
      <c r="AX72" s="561"/>
      <c r="AY72" s="561"/>
      <c r="AZ72" s="561"/>
      <c r="BA72" s="561"/>
      <c r="BB72" s="561"/>
      <c r="BC72" s="561"/>
      <c r="BD72" s="561"/>
      <c r="BE72" s="561"/>
      <c r="BF72" s="561"/>
      <c r="BG72" s="561"/>
      <c r="BH72" s="414">
        <v>1</v>
      </c>
    </row>
    <row r="73" spans="1:60" ht="12.75" customHeight="1" x14ac:dyDescent="0.35">
      <c r="A73" s="586" t="s">
        <v>1150</v>
      </c>
      <c r="B73" s="446">
        <v>0</v>
      </c>
      <c r="C73" s="447" t="s">
        <v>1205</v>
      </c>
      <c r="D73" s="446">
        <v>1</v>
      </c>
      <c r="E73" s="448">
        <v>0</v>
      </c>
      <c r="F73" s="449" t="s">
        <v>1246</v>
      </c>
      <c r="G73" s="450">
        <v>1</v>
      </c>
      <c r="H73" s="448">
        <f t="shared" si="4"/>
        <v>0</v>
      </c>
      <c r="I73" s="446">
        <v>0</v>
      </c>
      <c r="J73" s="448">
        <v>0</v>
      </c>
      <c r="K73" s="452"/>
      <c r="L73" s="561"/>
      <c r="M73" s="561"/>
      <c r="N73" s="561"/>
      <c r="O73" s="561"/>
      <c r="P73" s="561"/>
      <c r="Q73" s="561"/>
      <c r="R73" s="561"/>
      <c r="S73" s="561"/>
      <c r="T73" s="561"/>
      <c r="U73" s="561"/>
      <c r="V73" s="561"/>
      <c r="W73" s="561"/>
      <c r="X73" s="561"/>
      <c r="Y73" s="561"/>
      <c r="Z73" s="561"/>
      <c r="AA73" s="561"/>
      <c r="AB73" s="561"/>
      <c r="AC73" s="561"/>
      <c r="AD73" s="561"/>
      <c r="AE73" s="569"/>
      <c r="AF73" s="569"/>
      <c r="AG73" s="561"/>
      <c r="AH73" s="561"/>
      <c r="AI73" s="561"/>
      <c r="AJ73" s="561"/>
      <c r="AK73" s="561"/>
      <c r="AL73" s="561"/>
      <c r="AM73" s="561"/>
      <c r="AN73" s="561"/>
      <c r="AO73" s="561"/>
      <c r="AP73" s="561"/>
      <c r="AQ73" s="553"/>
      <c r="AR73" s="553"/>
      <c r="AS73" s="553"/>
      <c r="AT73" s="553"/>
      <c r="AU73" s="553"/>
      <c r="AV73" s="553"/>
      <c r="AW73" s="553"/>
      <c r="AX73" s="553"/>
      <c r="AY73" s="553"/>
      <c r="AZ73" s="553"/>
      <c r="BA73" s="553"/>
      <c r="BB73" s="553"/>
      <c r="BC73" s="553"/>
      <c r="BD73" s="553"/>
      <c r="BE73" s="553"/>
      <c r="BF73" s="553"/>
      <c r="BG73" s="553"/>
      <c r="BH73" s="414">
        <v>1</v>
      </c>
    </row>
    <row r="74" spans="1:60" ht="12.75" customHeight="1" x14ac:dyDescent="0.35">
      <c r="A74" s="506" t="s">
        <v>1151</v>
      </c>
      <c r="B74" s="446">
        <v>0</v>
      </c>
      <c r="C74" s="447" t="s">
        <v>1211</v>
      </c>
      <c r="D74" s="446">
        <v>1</v>
      </c>
      <c r="E74" s="448">
        <v>0</v>
      </c>
      <c r="F74" s="449" t="s">
        <v>1216</v>
      </c>
      <c r="G74" s="450">
        <v>1</v>
      </c>
      <c r="H74" s="448">
        <f t="shared" si="4"/>
        <v>0</v>
      </c>
      <c r="I74" s="446">
        <v>0</v>
      </c>
      <c r="J74" s="448">
        <v>0</v>
      </c>
      <c r="K74" s="452"/>
      <c r="L74" s="561"/>
      <c r="M74" s="561"/>
      <c r="N74" s="561"/>
      <c r="O74" s="561"/>
      <c r="P74" s="561"/>
      <c r="Q74" s="561"/>
      <c r="R74" s="561"/>
      <c r="S74" s="561"/>
      <c r="T74" s="561"/>
      <c r="U74" s="561"/>
      <c r="V74" s="561"/>
      <c r="W74" s="561"/>
      <c r="X74" s="561"/>
      <c r="Y74" s="561"/>
      <c r="Z74" s="561"/>
      <c r="AA74" s="561"/>
      <c r="AB74" s="561"/>
      <c r="AC74" s="561"/>
      <c r="AD74" s="561"/>
      <c r="AE74" s="569"/>
      <c r="AF74" s="569"/>
      <c r="AG74" s="561"/>
      <c r="AH74" s="561"/>
      <c r="AI74" s="561"/>
      <c r="AJ74" s="561"/>
      <c r="AK74" s="561"/>
      <c r="AL74" s="561"/>
      <c r="AM74" s="561"/>
      <c r="AN74" s="561"/>
      <c r="AO74" s="561"/>
      <c r="AP74" s="561"/>
      <c r="AQ74" s="561"/>
      <c r="AR74" s="561"/>
      <c r="AS74" s="561"/>
      <c r="AT74" s="561"/>
      <c r="AU74" s="561"/>
      <c r="AV74" s="561"/>
      <c r="AW74" s="561"/>
      <c r="AX74" s="561"/>
      <c r="AY74" s="561"/>
      <c r="AZ74" s="561"/>
      <c r="BA74" s="561"/>
      <c r="BB74" s="561"/>
      <c r="BC74" s="561"/>
      <c r="BD74" s="561"/>
      <c r="BE74" s="561"/>
      <c r="BF74" s="561"/>
      <c r="BG74" s="561"/>
      <c r="BH74" s="414">
        <v>1</v>
      </c>
    </row>
    <row r="75" spans="1:60" ht="12.75" customHeight="1" x14ac:dyDescent="0.35">
      <c r="A75" s="506" t="s">
        <v>1152</v>
      </c>
      <c r="B75" s="446">
        <v>0</v>
      </c>
      <c r="C75" s="447"/>
      <c r="D75" s="446">
        <v>1</v>
      </c>
      <c r="E75" s="448">
        <v>480000</v>
      </c>
      <c r="F75" s="449"/>
      <c r="G75" s="450">
        <v>1</v>
      </c>
      <c r="H75" s="448">
        <f t="shared" si="4"/>
        <v>480000</v>
      </c>
      <c r="I75" s="446"/>
      <c r="J75" s="448"/>
      <c r="K75" s="452"/>
      <c r="L75" s="561"/>
      <c r="M75" s="561"/>
      <c r="N75" s="561"/>
      <c r="O75" s="561"/>
      <c r="P75" s="561"/>
      <c r="Q75" s="561"/>
      <c r="R75" s="561"/>
      <c r="S75" s="561"/>
      <c r="T75" s="561"/>
      <c r="U75" s="561"/>
      <c r="V75" s="561"/>
      <c r="W75" s="561"/>
      <c r="X75" s="561"/>
      <c r="Y75" s="561"/>
      <c r="Z75" s="561"/>
      <c r="AA75" s="561"/>
      <c r="AB75" s="561"/>
      <c r="AC75" s="561"/>
      <c r="AD75" s="561"/>
      <c r="AE75" s="569"/>
      <c r="AF75" s="569"/>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474" customFormat="1" ht="12.75" customHeight="1" x14ac:dyDescent="0.35">
      <c r="A76" s="464"/>
      <c r="B76" s="554"/>
      <c r="C76" s="554"/>
      <c r="D76" s="554"/>
      <c r="E76" s="554"/>
      <c r="F76" s="554"/>
      <c r="G76" s="554"/>
      <c r="H76" s="555">
        <f>SUM(H62:H75)</f>
        <v>500000</v>
      </c>
      <c r="I76" s="555">
        <f>SUM(I62:I74)</f>
        <v>0</v>
      </c>
      <c r="J76" s="555">
        <f>SUM(H76-I76)</f>
        <v>500000</v>
      </c>
      <c r="K76" s="452"/>
      <c r="L76" s="561"/>
      <c r="M76" s="561"/>
      <c r="N76" s="561"/>
      <c r="O76" s="561"/>
      <c r="P76" s="561"/>
      <c r="Q76" s="561"/>
      <c r="R76" s="561"/>
      <c r="S76" s="561"/>
      <c r="T76" s="561"/>
      <c r="U76" s="561"/>
      <c r="V76" s="561"/>
      <c r="W76" s="561"/>
      <c r="X76" s="561"/>
      <c r="Y76" s="561"/>
      <c r="Z76" s="561"/>
      <c r="AA76" s="561"/>
      <c r="AB76" s="561"/>
      <c r="AC76" s="561"/>
      <c r="AD76" s="561"/>
      <c r="AE76" s="569"/>
      <c r="AF76" s="569"/>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561"/>
      <c r="BE76" s="561"/>
      <c r="BF76" s="561"/>
      <c r="BG76" s="561"/>
      <c r="BH76" s="414">
        <v>1</v>
      </c>
    </row>
    <row r="77" spans="1:60" s="474" customFormat="1" ht="12.75" customHeight="1" x14ac:dyDescent="0.35">
      <c r="A77" s="556" t="s">
        <v>1247</v>
      </c>
      <c r="B77" s="557"/>
      <c r="C77" s="557"/>
      <c r="D77" s="557"/>
      <c r="E77" s="557"/>
      <c r="F77" s="557"/>
      <c r="G77" s="557"/>
      <c r="H77" s="558">
        <f>SUM(H76)</f>
        <v>500000</v>
      </c>
      <c r="I77" s="558">
        <f>SUM(I76)</f>
        <v>0</v>
      </c>
      <c r="J77" s="558">
        <f>J76</f>
        <v>500000</v>
      </c>
      <c r="K77" s="559"/>
      <c r="L77" s="561"/>
      <c r="M77" s="561"/>
      <c r="N77" s="561"/>
      <c r="O77" s="561"/>
      <c r="P77" s="561"/>
      <c r="Q77" s="561"/>
      <c r="R77" s="561"/>
      <c r="S77" s="561"/>
      <c r="T77" s="561"/>
      <c r="U77" s="561"/>
      <c r="V77" s="561"/>
      <c r="W77" s="561"/>
      <c r="X77" s="561"/>
      <c r="Y77" s="561"/>
      <c r="Z77" s="561"/>
      <c r="AA77" s="561"/>
      <c r="AB77" s="561"/>
      <c r="AC77" s="561"/>
      <c r="AD77" s="561"/>
      <c r="AE77" s="569"/>
      <c r="AF77" s="569"/>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414">
        <v>1</v>
      </c>
    </row>
    <row r="78" spans="1:60" s="547" customFormat="1" ht="12.75" customHeight="1" x14ac:dyDescent="0.35">
      <c r="A78" s="560" t="s">
        <v>1248</v>
      </c>
      <c r="B78" s="545"/>
      <c r="C78" s="546"/>
      <c r="D78" s="545"/>
      <c r="E78" s="545"/>
      <c r="F78" s="583"/>
      <c r="G78" s="584"/>
      <c r="H78" s="545"/>
      <c r="I78" s="545"/>
      <c r="J78" s="585"/>
      <c r="K78" s="452"/>
      <c r="L78" s="561"/>
      <c r="M78" s="561"/>
      <c r="N78" s="561"/>
      <c r="O78" s="561"/>
      <c r="P78" s="561"/>
      <c r="Q78" s="561"/>
      <c r="R78" s="561"/>
      <c r="S78" s="561"/>
      <c r="T78" s="561"/>
      <c r="U78" s="561"/>
      <c r="V78" s="561"/>
      <c r="W78" s="561"/>
      <c r="X78" s="561"/>
      <c r="Y78" s="561"/>
      <c r="Z78" s="561"/>
      <c r="AA78" s="561"/>
      <c r="AB78" s="561"/>
      <c r="AC78" s="561"/>
      <c r="AD78" s="561"/>
      <c r="AE78" s="569"/>
      <c r="AF78" s="569"/>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561"/>
      <c r="BD78" s="561"/>
      <c r="BE78" s="561"/>
      <c r="BF78" s="561"/>
      <c r="BG78" s="561"/>
      <c r="BH78" s="414">
        <v>1</v>
      </c>
    </row>
    <row r="79" spans="1:60" ht="12.75" customHeight="1" x14ac:dyDescent="0.35">
      <c r="A79" s="476" t="s">
        <v>1249</v>
      </c>
      <c r="B79" s="438"/>
      <c r="C79" s="439"/>
      <c r="D79" s="438"/>
      <c r="E79" s="438"/>
      <c r="F79" s="440"/>
      <c r="G79" s="441"/>
      <c r="H79" s="438"/>
      <c r="I79" s="438"/>
      <c r="J79" s="442"/>
      <c r="K79" s="452"/>
      <c r="L79" s="561"/>
      <c r="M79" s="561"/>
      <c r="N79" s="561"/>
      <c r="O79" s="561"/>
      <c r="P79" s="561"/>
      <c r="Q79" s="561"/>
      <c r="R79" s="561"/>
      <c r="S79" s="561"/>
      <c r="T79" s="561"/>
      <c r="U79" s="561"/>
      <c r="V79" s="561"/>
      <c r="W79" s="561"/>
      <c r="X79" s="561"/>
      <c r="Y79" s="561"/>
      <c r="Z79" s="561"/>
      <c r="AA79" s="561"/>
      <c r="AB79" s="561"/>
      <c r="AC79" s="561"/>
      <c r="AD79" s="561"/>
      <c r="AE79" s="569"/>
      <c r="AF79" s="569"/>
      <c r="AG79" s="561"/>
      <c r="AH79" s="561"/>
      <c r="AI79" s="561"/>
      <c r="AJ79" s="561"/>
      <c r="AK79" s="561"/>
      <c r="AL79" s="561"/>
      <c r="AM79" s="561"/>
      <c r="AN79" s="561"/>
      <c r="AO79" s="561"/>
      <c r="AP79" s="561"/>
      <c r="AQ79" s="561"/>
      <c r="AR79" s="561"/>
      <c r="AS79" s="561"/>
      <c r="AT79" s="561"/>
      <c r="AU79" s="561"/>
      <c r="AV79" s="561"/>
      <c r="AW79" s="561"/>
      <c r="AX79" s="561"/>
      <c r="AY79" s="561"/>
      <c r="AZ79" s="561"/>
      <c r="BA79" s="561"/>
      <c r="BB79" s="561"/>
      <c r="BC79" s="561"/>
      <c r="BD79" s="561"/>
      <c r="BE79" s="561"/>
      <c r="BF79" s="561"/>
      <c r="BG79" s="561"/>
      <c r="BH79" s="414">
        <v>1</v>
      </c>
    </row>
    <row r="80" spans="1:60" s="474" customFormat="1" ht="63.75" customHeight="1" x14ac:dyDescent="0.35">
      <c r="A80" s="485" t="s">
        <v>1250</v>
      </c>
      <c r="B80" s="446">
        <v>35000</v>
      </c>
      <c r="C80" s="447" t="s">
        <v>1235</v>
      </c>
      <c r="D80" s="446">
        <v>6</v>
      </c>
      <c r="E80" s="448">
        <f>B80*D80</f>
        <v>210000</v>
      </c>
      <c r="F80" s="449" t="s">
        <v>1236</v>
      </c>
      <c r="G80" s="450">
        <v>1</v>
      </c>
      <c r="H80" s="448">
        <f>B80*D80</f>
        <v>210000</v>
      </c>
      <c r="I80" s="446">
        <v>210000</v>
      </c>
      <c r="J80" s="451">
        <f>H80-I80</f>
        <v>0</v>
      </c>
      <c r="K80" s="452"/>
      <c r="L80" s="553"/>
      <c r="M80" s="561"/>
      <c r="N80" s="561"/>
      <c r="O80" s="561"/>
      <c r="P80" s="561"/>
      <c r="Q80" s="561"/>
      <c r="R80" s="561"/>
      <c r="S80" s="561"/>
      <c r="T80" s="561"/>
      <c r="U80" s="561"/>
      <c r="V80" s="561"/>
      <c r="W80" s="561"/>
      <c r="X80" s="561"/>
      <c r="Y80" s="561"/>
      <c r="Z80" s="561"/>
      <c r="AA80" s="561"/>
      <c r="AB80" s="561"/>
      <c r="AC80" s="561"/>
      <c r="AD80" s="561"/>
      <c r="AE80" s="569"/>
      <c r="AF80" s="569"/>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561"/>
      <c r="BE80" s="561"/>
      <c r="BF80" s="561"/>
      <c r="BG80" s="561"/>
      <c r="BH80" s="414"/>
    </row>
    <row r="81" spans="1:60" s="474" customFormat="1" ht="63.75" customHeight="1" x14ac:dyDescent="0.35">
      <c r="A81" s="485" t="s">
        <v>1251</v>
      </c>
      <c r="B81" s="446">
        <v>0</v>
      </c>
      <c r="C81" s="447" t="s">
        <v>1252</v>
      </c>
      <c r="D81" s="446">
        <v>3000</v>
      </c>
      <c r="E81" s="448">
        <f t="shared" ref="E81:E94" si="5">B81*D81</f>
        <v>0</v>
      </c>
      <c r="F81" s="449" t="s">
        <v>1236</v>
      </c>
      <c r="G81" s="450">
        <v>1</v>
      </c>
      <c r="H81" s="448">
        <f t="shared" ref="H81:H94" si="6">B81*D81</f>
        <v>0</v>
      </c>
      <c r="I81" s="446">
        <v>0</v>
      </c>
      <c r="J81" s="451">
        <f t="shared" ref="J81:J94" si="7">H81-I81</f>
        <v>0</v>
      </c>
      <c r="K81" s="452"/>
      <c r="L81" s="553"/>
      <c r="M81" s="553"/>
      <c r="N81" s="553"/>
      <c r="O81" s="553"/>
      <c r="P81" s="561"/>
      <c r="Q81" s="561"/>
      <c r="R81" s="561"/>
      <c r="S81" s="561"/>
      <c r="T81" s="561"/>
      <c r="U81" s="561"/>
      <c r="V81" s="561"/>
      <c r="W81" s="561"/>
      <c r="X81" s="561"/>
      <c r="Y81" s="561"/>
      <c r="Z81" s="561"/>
      <c r="AA81" s="561"/>
      <c r="AB81" s="561"/>
      <c r="AC81" s="561"/>
      <c r="AD81" s="561"/>
      <c r="AE81" s="569"/>
      <c r="AF81" s="569"/>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561"/>
      <c r="BE81" s="561"/>
      <c r="BF81" s="561"/>
      <c r="BG81" s="561"/>
      <c r="BH81" s="414"/>
    </row>
    <row r="82" spans="1:60" s="474" customFormat="1" ht="63.75" customHeight="1" x14ac:dyDescent="0.35">
      <c r="A82" s="445" t="s">
        <v>1253</v>
      </c>
      <c r="B82" s="446">
        <v>0</v>
      </c>
      <c r="C82" s="447"/>
      <c r="D82" s="446">
        <v>1</v>
      </c>
      <c r="E82" s="448">
        <f t="shared" si="5"/>
        <v>0</v>
      </c>
      <c r="F82" s="449" t="s">
        <v>1236</v>
      </c>
      <c r="G82" s="450">
        <v>1</v>
      </c>
      <c r="H82" s="448">
        <f t="shared" si="6"/>
        <v>0</v>
      </c>
      <c r="I82" s="446">
        <v>0</v>
      </c>
      <c r="J82" s="451">
        <f t="shared" si="7"/>
        <v>0</v>
      </c>
      <c r="K82" s="452"/>
      <c r="L82" s="553"/>
      <c r="M82" s="553"/>
      <c r="N82" s="553"/>
      <c r="O82" s="553"/>
      <c r="P82" s="561"/>
      <c r="Q82" s="561"/>
      <c r="R82" s="561"/>
      <c r="S82" s="561"/>
      <c r="T82" s="561"/>
      <c r="U82" s="561"/>
      <c r="V82" s="561"/>
      <c r="W82" s="561"/>
      <c r="X82" s="561"/>
      <c r="Y82" s="561"/>
      <c r="Z82" s="561"/>
      <c r="AA82" s="561"/>
      <c r="AB82" s="561"/>
      <c r="AC82" s="561"/>
      <c r="AD82" s="561"/>
      <c r="AE82" s="569"/>
      <c r="AF82" s="569"/>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561"/>
      <c r="BE82" s="561"/>
      <c r="BF82" s="561"/>
      <c r="BG82" s="561"/>
      <c r="BH82" s="414"/>
    </row>
    <row r="83" spans="1:60" s="474" customFormat="1" ht="63.75" customHeight="1" x14ac:dyDescent="0.35">
      <c r="A83" s="445" t="s">
        <v>1148</v>
      </c>
      <c r="B83" s="446">
        <v>0</v>
      </c>
      <c r="C83" s="447"/>
      <c r="D83" s="446">
        <v>1</v>
      </c>
      <c r="E83" s="448">
        <f t="shared" si="5"/>
        <v>0</v>
      </c>
      <c r="F83" s="449"/>
      <c r="G83" s="450">
        <v>1</v>
      </c>
      <c r="H83" s="448">
        <f t="shared" si="6"/>
        <v>0</v>
      </c>
      <c r="I83" s="446">
        <v>0</v>
      </c>
      <c r="J83" s="451">
        <f t="shared" si="7"/>
        <v>0</v>
      </c>
      <c r="K83" s="452"/>
      <c r="L83" s="561"/>
      <c r="M83" s="561"/>
      <c r="N83" s="561"/>
      <c r="O83" s="561"/>
      <c r="P83" s="553"/>
      <c r="Q83" s="553"/>
      <c r="R83" s="553"/>
      <c r="S83" s="553"/>
      <c r="T83" s="553"/>
      <c r="U83" s="553"/>
      <c r="V83" s="553"/>
      <c r="W83" s="553"/>
      <c r="X83" s="561"/>
      <c r="Y83" s="561"/>
      <c r="Z83" s="561"/>
      <c r="AA83" s="561"/>
      <c r="AB83" s="561"/>
      <c r="AC83" s="561"/>
      <c r="AD83" s="561"/>
      <c r="AE83" s="569"/>
      <c r="AF83" s="569"/>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561"/>
      <c r="BE83" s="561"/>
      <c r="BF83" s="561"/>
      <c r="BG83" s="561"/>
      <c r="BH83" s="414"/>
    </row>
    <row r="84" spans="1:60" s="474" customFormat="1" ht="63.75" customHeight="1" x14ac:dyDescent="0.35">
      <c r="A84" s="445" t="s">
        <v>1150</v>
      </c>
      <c r="B84" s="446">
        <v>0</v>
      </c>
      <c r="C84" s="447"/>
      <c r="D84" s="446">
        <v>1</v>
      </c>
      <c r="E84" s="448">
        <f t="shared" si="5"/>
        <v>0</v>
      </c>
      <c r="F84" s="449"/>
      <c r="G84" s="450">
        <v>1</v>
      </c>
      <c r="H84" s="448">
        <f t="shared" si="6"/>
        <v>0</v>
      </c>
      <c r="I84" s="446">
        <v>0</v>
      </c>
      <c r="J84" s="451">
        <f t="shared" si="7"/>
        <v>0</v>
      </c>
      <c r="K84" s="452"/>
      <c r="L84" s="561"/>
      <c r="M84" s="561"/>
      <c r="N84" s="561"/>
      <c r="O84" s="561"/>
      <c r="P84" s="561"/>
      <c r="Q84" s="561"/>
      <c r="R84" s="561"/>
      <c r="S84" s="561"/>
      <c r="T84" s="561"/>
      <c r="U84" s="561"/>
      <c r="V84" s="561"/>
      <c r="W84" s="561"/>
      <c r="X84" s="553"/>
      <c r="Y84" s="553"/>
      <c r="Z84" s="553"/>
      <c r="AA84" s="553"/>
      <c r="AB84" s="553"/>
      <c r="AC84" s="553"/>
      <c r="AD84" s="553"/>
      <c r="AE84" s="570"/>
      <c r="AF84" s="569"/>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561"/>
      <c r="BE84" s="561"/>
      <c r="BF84" s="561"/>
      <c r="BG84" s="561"/>
      <c r="BH84" s="414"/>
    </row>
    <row r="85" spans="1:60" s="474" customFormat="1" ht="63.75" customHeight="1" x14ac:dyDescent="0.35">
      <c r="A85" s="506" t="s">
        <v>1151</v>
      </c>
      <c r="B85" s="446">
        <v>0</v>
      </c>
      <c r="C85" s="447"/>
      <c r="D85" s="446">
        <v>1</v>
      </c>
      <c r="E85" s="448">
        <f t="shared" si="5"/>
        <v>0</v>
      </c>
      <c r="F85" s="449"/>
      <c r="G85" s="450">
        <v>1</v>
      </c>
      <c r="H85" s="448">
        <f t="shared" si="6"/>
        <v>0</v>
      </c>
      <c r="I85" s="446">
        <v>0</v>
      </c>
      <c r="J85" s="451">
        <f t="shared" si="7"/>
        <v>0</v>
      </c>
      <c r="K85" s="452"/>
      <c r="L85" s="561"/>
      <c r="M85" s="561"/>
      <c r="N85" s="561"/>
      <c r="O85" s="561"/>
      <c r="P85" s="561"/>
      <c r="Q85" s="561"/>
      <c r="R85" s="561"/>
      <c r="S85" s="561"/>
      <c r="T85" s="561"/>
      <c r="U85" s="561"/>
      <c r="V85" s="561"/>
      <c r="W85" s="561"/>
      <c r="X85" s="561"/>
      <c r="Y85" s="561"/>
      <c r="Z85" s="561"/>
      <c r="AA85" s="561"/>
      <c r="AB85" s="561"/>
      <c r="AC85" s="561"/>
      <c r="AD85" s="561"/>
      <c r="AE85" s="569"/>
      <c r="AF85" s="570"/>
      <c r="AG85" s="553"/>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561"/>
      <c r="BE85" s="561"/>
      <c r="BF85" s="561"/>
      <c r="BG85" s="561"/>
      <c r="BH85" s="414"/>
    </row>
    <row r="86" spans="1:60" s="474" customFormat="1" ht="63.75" customHeight="1" x14ac:dyDescent="0.35">
      <c r="A86" s="571" t="s">
        <v>1152</v>
      </c>
      <c r="B86" s="446">
        <v>28000</v>
      </c>
      <c r="C86" s="447"/>
      <c r="D86" s="446">
        <v>1</v>
      </c>
      <c r="E86" s="448">
        <f t="shared" si="5"/>
        <v>28000</v>
      </c>
      <c r="F86" s="449"/>
      <c r="G86" s="450">
        <v>1</v>
      </c>
      <c r="H86" s="448">
        <f t="shared" si="6"/>
        <v>28000</v>
      </c>
      <c r="I86" s="446">
        <v>0</v>
      </c>
      <c r="J86" s="451">
        <f t="shared" si="7"/>
        <v>28000</v>
      </c>
      <c r="K86" s="452"/>
      <c r="L86" s="561"/>
      <c r="M86" s="561"/>
      <c r="N86" s="561"/>
      <c r="O86" s="561"/>
      <c r="P86" s="561"/>
      <c r="Q86" s="561"/>
      <c r="R86" s="561"/>
      <c r="S86" s="561"/>
      <c r="T86" s="561"/>
      <c r="U86" s="561"/>
      <c r="V86" s="561"/>
      <c r="W86" s="561"/>
      <c r="X86" s="561"/>
      <c r="Y86" s="561"/>
      <c r="Z86" s="561"/>
      <c r="AA86" s="561"/>
      <c r="AB86" s="561"/>
      <c r="AC86" s="561"/>
      <c r="AD86" s="561"/>
      <c r="AE86" s="569"/>
      <c r="AF86" s="569"/>
      <c r="AG86" s="561"/>
      <c r="AH86" s="553"/>
      <c r="AI86" s="553"/>
      <c r="AJ86" s="553"/>
      <c r="AK86" s="553"/>
      <c r="AL86" s="561"/>
      <c r="AM86" s="561"/>
      <c r="AN86" s="561"/>
      <c r="AO86" s="561"/>
      <c r="AP86" s="561"/>
      <c r="AQ86" s="561"/>
      <c r="AR86" s="561"/>
      <c r="AS86" s="561"/>
      <c r="AT86" s="561"/>
      <c r="AU86" s="561"/>
      <c r="AV86" s="561"/>
      <c r="AW86" s="561"/>
      <c r="AX86" s="561"/>
      <c r="AY86" s="561"/>
      <c r="AZ86" s="561"/>
      <c r="BA86" s="561"/>
      <c r="BB86" s="561"/>
      <c r="BC86" s="561"/>
      <c r="BD86" s="561"/>
      <c r="BE86" s="561"/>
      <c r="BF86" s="561"/>
      <c r="BG86" s="561"/>
      <c r="BH86" s="414"/>
    </row>
    <row r="87" spans="1:60" s="474" customFormat="1" ht="63.75" customHeight="1" x14ac:dyDescent="0.35">
      <c r="A87" s="485" t="s">
        <v>1254</v>
      </c>
      <c r="B87" s="446">
        <v>0</v>
      </c>
      <c r="C87" s="447"/>
      <c r="D87" s="446">
        <v>1</v>
      </c>
      <c r="E87" s="448">
        <f t="shared" si="5"/>
        <v>0</v>
      </c>
      <c r="F87" s="449"/>
      <c r="G87" s="450">
        <v>1</v>
      </c>
      <c r="H87" s="448">
        <f t="shared" si="6"/>
        <v>0</v>
      </c>
      <c r="I87" s="446">
        <v>0</v>
      </c>
      <c r="J87" s="451">
        <f t="shared" si="7"/>
        <v>0</v>
      </c>
      <c r="K87" s="452"/>
      <c r="L87" s="553"/>
      <c r="M87" s="561"/>
      <c r="N87" s="561"/>
      <c r="O87" s="561"/>
      <c r="P87" s="561"/>
      <c r="Q87" s="561"/>
      <c r="R87" s="561"/>
      <c r="S87" s="561"/>
      <c r="T87" s="561"/>
      <c r="U87" s="561"/>
      <c r="V87" s="561"/>
      <c r="W87" s="561"/>
      <c r="X87" s="561"/>
      <c r="Y87" s="561"/>
      <c r="Z87" s="561"/>
      <c r="AA87" s="561"/>
      <c r="AB87" s="561"/>
      <c r="AC87" s="561"/>
      <c r="AD87" s="561"/>
      <c r="AE87" s="569"/>
      <c r="AF87" s="569"/>
      <c r="AG87" s="561"/>
      <c r="AH87" s="561"/>
      <c r="AI87" s="561"/>
      <c r="AJ87" s="561"/>
      <c r="AK87" s="561"/>
      <c r="AL87" s="561"/>
      <c r="AM87" s="561"/>
      <c r="AN87" s="561"/>
      <c r="AO87" s="561"/>
      <c r="AP87" s="561"/>
      <c r="AQ87" s="561"/>
      <c r="AR87" s="561"/>
      <c r="AS87" s="561"/>
      <c r="AT87" s="561"/>
      <c r="AU87" s="561"/>
      <c r="AV87" s="561"/>
      <c r="AW87" s="561"/>
      <c r="AX87" s="561"/>
      <c r="AY87" s="561"/>
      <c r="AZ87" s="561"/>
      <c r="BA87" s="561"/>
      <c r="BB87" s="561"/>
      <c r="BC87" s="561"/>
      <c r="BD87" s="561"/>
      <c r="BE87" s="561"/>
      <c r="BF87" s="561"/>
      <c r="BG87" s="561"/>
      <c r="BH87" s="414"/>
    </row>
    <row r="88" spans="1:60" s="474" customFormat="1" ht="63.75" customHeight="1" x14ac:dyDescent="0.35">
      <c r="A88" s="485" t="s">
        <v>1255</v>
      </c>
      <c r="B88" s="446">
        <v>2000</v>
      </c>
      <c r="C88" s="447"/>
      <c r="D88" s="446">
        <v>1</v>
      </c>
      <c r="E88" s="448">
        <f t="shared" si="5"/>
        <v>2000</v>
      </c>
      <c r="F88" s="449"/>
      <c r="G88" s="450">
        <v>1</v>
      </c>
      <c r="H88" s="448">
        <f t="shared" si="6"/>
        <v>2000</v>
      </c>
      <c r="I88" s="446">
        <v>0</v>
      </c>
      <c r="J88" s="451">
        <f t="shared" si="7"/>
        <v>2000</v>
      </c>
      <c r="K88" s="452"/>
      <c r="L88" s="561"/>
      <c r="M88" s="553"/>
      <c r="N88" s="553"/>
      <c r="O88" s="553"/>
      <c r="P88" s="553"/>
      <c r="Q88" s="553"/>
      <c r="R88" s="561"/>
      <c r="S88" s="561"/>
      <c r="T88" s="561"/>
      <c r="U88" s="561"/>
      <c r="V88" s="561"/>
      <c r="W88" s="561"/>
      <c r="X88" s="561"/>
      <c r="Y88" s="561"/>
      <c r="Z88" s="561"/>
      <c r="AA88" s="561"/>
      <c r="AB88" s="561"/>
      <c r="AC88" s="561"/>
      <c r="AD88" s="561"/>
      <c r="AE88" s="569"/>
      <c r="AF88" s="569"/>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561"/>
      <c r="BE88" s="561"/>
      <c r="BF88" s="561"/>
      <c r="BG88" s="561"/>
      <c r="BH88" s="414"/>
    </row>
    <row r="89" spans="1:60" s="474" customFormat="1" ht="63.75" customHeight="1" x14ac:dyDescent="0.35">
      <c r="A89" s="445" t="s">
        <v>1256</v>
      </c>
      <c r="B89" s="446">
        <v>0</v>
      </c>
      <c r="C89" s="447"/>
      <c r="D89" s="446">
        <v>1</v>
      </c>
      <c r="E89" s="448">
        <f t="shared" si="5"/>
        <v>0</v>
      </c>
      <c r="F89" s="449"/>
      <c r="G89" s="450">
        <v>1</v>
      </c>
      <c r="H89" s="448">
        <f t="shared" si="6"/>
        <v>0</v>
      </c>
      <c r="I89" s="446">
        <v>0</v>
      </c>
      <c r="J89" s="451">
        <f t="shared" si="7"/>
        <v>0</v>
      </c>
      <c r="K89" s="452"/>
      <c r="L89" s="561"/>
      <c r="M89" s="561"/>
      <c r="N89" s="561"/>
      <c r="O89" s="561"/>
      <c r="P89" s="561"/>
      <c r="Q89" s="561"/>
      <c r="R89" s="553"/>
      <c r="S89" s="553"/>
      <c r="T89" s="561"/>
      <c r="U89" s="561"/>
      <c r="V89" s="561"/>
      <c r="W89" s="561"/>
      <c r="X89" s="561"/>
      <c r="Y89" s="561"/>
      <c r="Z89" s="561"/>
      <c r="AA89" s="561"/>
      <c r="AB89" s="561"/>
      <c r="AC89" s="561"/>
      <c r="AD89" s="561"/>
      <c r="AE89" s="569"/>
      <c r="AF89" s="569"/>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561"/>
      <c r="BE89" s="561"/>
      <c r="BF89" s="561"/>
      <c r="BG89" s="561"/>
      <c r="BH89" s="414"/>
    </row>
    <row r="90" spans="1:60" s="474" customFormat="1" ht="63.75" customHeight="1" x14ac:dyDescent="0.35">
      <c r="A90" s="445" t="s">
        <v>1148</v>
      </c>
      <c r="B90" s="446">
        <v>0</v>
      </c>
      <c r="C90" s="447"/>
      <c r="D90" s="446">
        <v>1</v>
      </c>
      <c r="E90" s="448">
        <f t="shared" si="5"/>
        <v>0</v>
      </c>
      <c r="F90" s="449"/>
      <c r="G90" s="450">
        <v>1</v>
      </c>
      <c r="H90" s="448">
        <f t="shared" si="6"/>
        <v>0</v>
      </c>
      <c r="I90" s="446">
        <v>0</v>
      </c>
      <c r="J90" s="451">
        <f t="shared" si="7"/>
        <v>0</v>
      </c>
      <c r="K90" s="452"/>
      <c r="L90" s="561"/>
      <c r="M90" s="561"/>
      <c r="N90" s="561"/>
      <c r="O90" s="561"/>
      <c r="P90" s="561"/>
      <c r="Q90" s="561"/>
      <c r="R90" s="561"/>
      <c r="S90" s="561"/>
      <c r="T90" s="553"/>
      <c r="U90" s="553"/>
      <c r="V90" s="553"/>
      <c r="W90" s="553"/>
      <c r="X90" s="553"/>
      <c r="Y90" s="553"/>
      <c r="Z90" s="553"/>
      <c r="AA90" s="553"/>
      <c r="AB90" s="561"/>
      <c r="AC90" s="561"/>
      <c r="AD90" s="561"/>
      <c r="AE90" s="569"/>
      <c r="AF90" s="569"/>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561"/>
      <c r="BE90" s="561"/>
      <c r="BF90" s="561"/>
      <c r="BG90" s="561"/>
      <c r="BH90" s="414"/>
    </row>
    <row r="91" spans="1:60" s="474" customFormat="1" ht="63.75" customHeight="1" x14ac:dyDescent="0.35">
      <c r="A91" s="485" t="s">
        <v>1210</v>
      </c>
      <c r="B91" s="446">
        <v>0</v>
      </c>
      <c r="C91" s="447"/>
      <c r="D91" s="446">
        <v>1</v>
      </c>
      <c r="E91" s="448">
        <f t="shared" si="5"/>
        <v>0</v>
      </c>
      <c r="F91" s="449"/>
      <c r="G91" s="450">
        <v>1</v>
      </c>
      <c r="H91" s="448">
        <f t="shared" si="6"/>
        <v>0</v>
      </c>
      <c r="I91" s="446">
        <v>0</v>
      </c>
      <c r="J91" s="451">
        <f t="shared" si="7"/>
        <v>0</v>
      </c>
      <c r="K91" s="452"/>
      <c r="L91" s="561"/>
      <c r="M91" s="561"/>
      <c r="N91" s="561"/>
      <c r="O91" s="561"/>
      <c r="P91" s="561"/>
      <c r="Q91" s="561"/>
      <c r="R91" s="561"/>
      <c r="S91" s="561"/>
      <c r="T91" s="561"/>
      <c r="U91" s="561"/>
      <c r="V91" s="561"/>
      <c r="W91" s="561"/>
      <c r="X91" s="561"/>
      <c r="Y91" s="561"/>
      <c r="Z91" s="561"/>
      <c r="AA91" s="561"/>
      <c r="AB91" s="553"/>
      <c r="AC91" s="553"/>
      <c r="AD91" s="561"/>
      <c r="AE91" s="569"/>
      <c r="AF91" s="569"/>
      <c r="AG91" s="561"/>
      <c r="AH91" s="561"/>
      <c r="AI91" s="561"/>
      <c r="AJ91" s="561"/>
      <c r="AK91" s="561"/>
      <c r="AL91" s="561"/>
      <c r="AM91" s="561"/>
      <c r="AN91" s="561"/>
      <c r="AO91" s="561"/>
      <c r="AP91" s="561"/>
      <c r="AQ91" s="561"/>
      <c r="AR91" s="561"/>
      <c r="AS91" s="561"/>
      <c r="AT91" s="561"/>
      <c r="AU91" s="561"/>
      <c r="AV91" s="561"/>
      <c r="AW91" s="561"/>
      <c r="AX91" s="561"/>
      <c r="AY91" s="561"/>
      <c r="AZ91" s="561"/>
      <c r="BA91" s="561"/>
      <c r="BB91" s="561"/>
      <c r="BC91" s="561"/>
      <c r="BD91" s="561"/>
      <c r="BE91" s="561"/>
      <c r="BF91" s="561"/>
      <c r="BG91" s="561"/>
      <c r="BH91" s="414"/>
    </row>
    <row r="92" spans="1:60" s="474" customFormat="1" ht="63.75" customHeight="1" x14ac:dyDescent="0.35">
      <c r="A92" s="485" t="s">
        <v>1257</v>
      </c>
      <c r="B92" s="446">
        <v>0</v>
      </c>
      <c r="C92" s="447"/>
      <c r="D92" s="446">
        <v>1</v>
      </c>
      <c r="E92" s="448">
        <f t="shared" si="5"/>
        <v>0</v>
      </c>
      <c r="F92" s="449"/>
      <c r="G92" s="450">
        <v>1</v>
      </c>
      <c r="H92" s="448">
        <f t="shared" si="6"/>
        <v>0</v>
      </c>
      <c r="I92" s="446">
        <v>0</v>
      </c>
      <c r="J92" s="451">
        <f t="shared" si="7"/>
        <v>0</v>
      </c>
      <c r="K92" s="452"/>
      <c r="L92" s="561"/>
      <c r="M92" s="561"/>
      <c r="N92" s="561"/>
      <c r="O92" s="561"/>
      <c r="P92" s="561"/>
      <c r="Q92" s="561"/>
      <c r="R92" s="561"/>
      <c r="S92" s="561"/>
      <c r="T92" s="561"/>
      <c r="U92" s="561"/>
      <c r="V92" s="561"/>
      <c r="W92" s="561"/>
      <c r="X92" s="561"/>
      <c r="Y92" s="561"/>
      <c r="Z92" s="561"/>
      <c r="AA92" s="561"/>
      <c r="AB92" s="561"/>
      <c r="AC92" s="561"/>
      <c r="AD92" s="553"/>
      <c r="AE92" s="570"/>
      <c r="AF92" s="570"/>
      <c r="AG92" s="553"/>
      <c r="AH92" s="553"/>
      <c r="AI92" s="553"/>
      <c r="AJ92" s="561"/>
      <c r="AK92" s="561"/>
      <c r="AL92" s="561"/>
      <c r="AM92" s="561"/>
      <c r="AN92" s="561"/>
      <c r="AO92" s="561"/>
      <c r="AP92" s="561"/>
      <c r="AQ92" s="561"/>
      <c r="AR92" s="561"/>
      <c r="AS92" s="561"/>
      <c r="AT92" s="561"/>
      <c r="AU92" s="561"/>
      <c r="AV92" s="561"/>
      <c r="AW92" s="561"/>
      <c r="AX92" s="561"/>
      <c r="AY92" s="561"/>
      <c r="AZ92" s="561"/>
      <c r="BA92" s="561"/>
      <c r="BB92" s="561"/>
      <c r="BC92" s="561"/>
      <c r="BD92" s="561"/>
      <c r="BE92" s="561"/>
      <c r="BF92" s="561"/>
      <c r="BG92" s="561"/>
      <c r="BH92" s="414"/>
    </row>
    <row r="93" spans="1:60" s="474" customFormat="1" ht="63.75" customHeight="1" x14ac:dyDescent="0.35">
      <c r="A93" s="445" t="s">
        <v>1258</v>
      </c>
      <c r="B93" s="446">
        <v>0</v>
      </c>
      <c r="C93" s="447"/>
      <c r="D93" s="446">
        <v>1</v>
      </c>
      <c r="E93" s="448">
        <f t="shared" si="5"/>
        <v>0</v>
      </c>
      <c r="F93" s="449"/>
      <c r="G93" s="450">
        <v>1</v>
      </c>
      <c r="H93" s="448">
        <f t="shared" si="6"/>
        <v>0</v>
      </c>
      <c r="I93" s="446">
        <v>0</v>
      </c>
      <c r="J93" s="451">
        <f t="shared" si="7"/>
        <v>0</v>
      </c>
      <c r="K93" s="452"/>
      <c r="L93" s="561"/>
      <c r="M93" s="561"/>
      <c r="N93" s="561"/>
      <c r="O93" s="561"/>
      <c r="P93" s="561"/>
      <c r="Q93" s="561"/>
      <c r="R93" s="561"/>
      <c r="S93" s="561"/>
      <c r="T93" s="561"/>
      <c r="U93" s="561"/>
      <c r="V93" s="561"/>
      <c r="W93" s="561"/>
      <c r="X93" s="561"/>
      <c r="Y93" s="561"/>
      <c r="Z93" s="561"/>
      <c r="AA93" s="561"/>
      <c r="AB93" s="561"/>
      <c r="AC93" s="561"/>
      <c r="AD93" s="561"/>
      <c r="AE93" s="569"/>
      <c r="AF93" s="569"/>
      <c r="AG93" s="561"/>
      <c r="AH93" s="561"/>
      <c r="AI93" s="561"/>
      <c r="AJ93" s="553"/>
      <c r="AK93" s="553"/>
      <c r="AL93" s="561"/>
      <c r="AM93" s="561"/>
      <c r="AN93" s="561"/>
      <c r="AO93" s="561"/>
      <c r="AP93" s="561"/>
      <c r="AQ93" s="561"/>
      <c r="AR93" s="561"/>
      <c r="AS93" s="561"/>
      <c r="AT93" s="561"/>
      <c r="AU93" s="561"/>
      <c r="AV93" s="561"/>
      <c r="AW93" s="561"/>
      <c r="AX93" s="561"/>
      <c r="AY93" s="561"/>
      <c r="AZ93" s="561"/>
      <c r="BA93" s="561"/>
      <c r="BB93" s="561"/>
      <c r="BC93" s="561"/>
      <c r="BD93" s="561"/>
      <c r="BE93" s="561"/>
      <c r="BF93" s="561"/>
      <c r="BG93" s="561"/>
      <c r="BH93" s="414"/>
    </row>
    <row r="94" spans="1:60" s="474" customFormat="1" ht="63.75" customHeight="1" x14ac:dyDescent="0.35">
      <c r="A94" s="485" t="s">
        <v>1214</v>
      </c>
      <c r="B94" s="446">
        <v>20000</v>
      </c>
      <c r="C94" s="447"/>
      <c r="D94" s="446">
        <v>1</v>
      </c>
      <c r="E94" s="448">
        <f t="shared" si="5"/>
        <v>20000</v>
      </c>
      <c r="F94" s="449"/>
      <c r="G94" s="450">
        <v>1</v>
      </c>
      <c r="H94" s="448">
        <f t="shared" si="6"/>
        <v>20000</v>
      </c>
      <c r="I94" s="446">
        <v>0</v>
      </c>
      <c r="J94" s="451">
        <f t="shared" si="7"/>
        <v>20000</v>
      </c>
      <c r="K94" s="452"/>
      <c r="L94" s="561"/>
      <c r="M94" s="561"/>
      <c r="N94" s="561"/>
      <c r="O94" s="561"/>
      <c r="P94" s="561"/>
      <c r="Q94" s="561"/>
      <c r="R94" s="561"/>
      <c r="S94" s="561"/>
      <c r="T94" s="561"/>
      <c r="U94" s="561"/>
      <c r="V94" s="561"/>
      <c r="W94" s="561"/>
      <c r="X94" s="561"/>
      <c r="Y94" s="561"/>
      <c r="Z94" s="561"/>
      <c r="AA94" s="561"/>
      <c r="AB94" s="561"/>
      <c r="AC94" s="561"/>
      <c r="AD94" s="561"/>
      <c r="AE94" s="569"/>
      <c r="AF94" s="569"/>
      <c r="AG94" s="561"/>
      <c r="AH94" s="561"/>
      <c r="AI94" s="561"/>
      <c r="AJ94" s="561"/>
      <c r="AK94" s="561"/>
      <c r="AL94" s="553"/>
      <c r="AM94" s="553"/>
      <c r="AN94" s="553"/>
      <c r="AO94" s="553"/>
      <c r="AP94" s="561"/>
      <c r="AQ94" s="561"/>
      <c r="AR94" s="561"/>
      <c r="AS94" s="561"/>
      <c r="AT94" s="561"/>
      <c r="AU94" s="561"/>
      <c r="AV94" s="561"/>
      <c r="AW94" s="561"/>
      <c r="AX94" s="561"/>
      <c r="AY94" s="561"/>
      <c r="AZ94" s="561"/>
      <c r="BA94" s="561"/>
      <c r="BB94" s="561"/>
      <c r="BC94" s="561"/>
      <c r="BD94" s="561"/>
      <c r="BE94" s="561"/>
      <c r="BF94" s="561"/>
      <c r="BG94" s="561"/>
      <c r="BH94" s="414"/>
    </row>
    <row r="95" spans="1:60" s="474" customFormat="1" ht="12.75" customHeight="1" x14ac:dyDescent="0.35">
      <c r="A95" s="464" t="s">
        <v>1161</v>
      </c>
      <c r="B95" s="554"/>
      <c r="C95" s="554"/>
      <c r="D95" s="554"/>
      <c r="E95" s="554"/>
      <c r="F95" s="554"/>
      <c r="G95" s="554"/>
      <c r="H95" s="555">
        <f>SUM(H80:H94)</f>
        <v>260000</v>
      </c>
      <c r="I95" s="555">
        <f>SUM(I80:I94)</f>
        <v>210000</v>
      </c>
      <c r="J95" s="555">
        <f>SUM(H95-I95)</f>
        <v>50000</v>
      </c>
      <c r="K95" s="452"/>
      <c r="L95" s="561"/>
      <c r="M95" s="561"/>
      <c r="N95" s="561"/>
      <c r="O95" s="561"/>
      <c r="P95" s="561"/>
      <c r="Q95" s="561"/>
      <c r="R95" s="561"/>
      <c r="S95" s="561"/>
      <c r="T95" s="561"/>
      <c r="U95" s="561"/>
      <c r="V95" s="561"/>
      <c r="W95" s="561"/>
      <c r="X95" s="561"/>
      <c r="Y95" s="561"/>
      <c r="Z95" s="561"/>
      <c r="AA95" s="561"/>
      <c r="AB95" s="561"/>
      <c r="AC95" s="561"/>
      <c r="AD95" s="561"/>
      <c r="AE95" s="569"/>
      <c r="AF95" s="569"/>
      <c r="AG95" s="561"/>
      <c r="AH95" s="561"/>
      <c r="AI95" s="561"/>
      <c r="AJ95" s="561"/>
      <c r="AK95" s="561"/>
      <c r="AL95" s="561"/>
      <c r="AM95" s="561"/>
      <c r="AN95" s="561"/>
      <c r="AO95" s="561"/>
      <c r="AP95" s="561"/>
      <c r="AQ95" s="561"/>
      <c r="AR95" s="561"/>
      <c r="AS95" s="561"/>
      <c r="AT95" s="561"/>
      <c r="AU95" s="561"/>
      <c r="AV95" s="561"/>
      <c r="AW95" s="561"/>
      <c r="AX95" s="561"/>
      <c r="AY95" s="561"/>
      <c r="AZ95" s="561"/>
      <c r="BA95" s="561"/>
      <c r="BB95" s="561"/>
      <c r="BC95" s="561"/>
      <c r="BD95" s="561"/>
      <c r="BE95" s="561"/>
      <c r="BF95" s="561"/>
      <c r="BG95" s="561"/>
      <c r="BH95" s="414">
        <v>1</v>
      </c>
    </row>
    <row r="96" spans="1:60" s="474" customFormat="1" ht="12.75" customHeight="1" x14ac:dyDescent="0.35">
      <c r="A96" s="556" t="s">
        <v>1259</v>
      </c>
      <c r="B96" s="557"/>
      <c r="C96" s="557"/>
      <c r="D96" s="557"/>
      <c r="E96" s="557"/>
      <c r="F96" s="557"/>
      <c r="G96" s="557"/>
      <c r="H96" s="558">
        <f>SUM(H95)</f>
        <v>260000</v>
      </c>
      <c r="I96" s="558">
        <f>SUM(I95)</f>
        <v>210000</v>
      </c>
      <c r="J96" s="558">
        <f>J95</f>
        <v>50000</v>
      </c>
      <c r="K96" s="559"/>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1"/>
      <c r="AL96" s="561"/>
      <c r="AM96" s="561"/>
      <c r="AN96" s="561"/>
      <c r="AO96" s="561"/>
      <c r="AP96" s="561"/>
      <c r="AQ96" s="561"/>
      <c r="AR96" s="561"/>
      <c r="AS96" s="561"/>
      <c r="AT96" s="561"/>
      <c r="AU96" s="561"/>
      <c r="AV96" s="561"/>
      <c r="AW96" s="561"/>
      <c r="AX96" s="561"/>
      <c r="AY96" s="561"/>
      <c r="AZ96" s="561"/>
      <c r="BA96" s="561"/>
      <c r="BB96" s="561"/>
      <c r="BC96" s="561"/>
      <c r="BD96" s="561"/>
      <c r="BE96" s="561"/>
      <c r="BF96" s="561"/>
      <c r="BG96" s="561"/>
      <c r="BH96" s="414">
        <v>1</v>
      </c>
    </row>
    <row r="97" spans="1:60" s="547" customFormat="1" ht="12.75" customHeight="1" x14ac:dyDescent="0.35">
      <c r="A97" s="560" t="s">
        <v>1260</v>
      </c>
      <c r="B97" s="545"/>
      <c r="C97" s="546"/>
      <c r="D97" s="545"/>
      <c r="E97" s="545"/>
      <c r="F97" s="583"/>
      <c r="G97" s="584"/>
      <c r="H97" s="545"/>
      <c r="I97" s="545"/>
      <c r="J97" s="585"/>
      <c r="K97" s="452"/>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O97" s="587"/>
      <c r="AP97" s="587"/>
      <c r="AQ97" s="587"/>
      <c r="AR97" s="587"/>
      <c r="AS97" s="587"/>
      <c r="AT97" s="587"/>
      <c r="AU97" s="587"/>
      <c r="AV97" s="587"/>
      <c r="AW97" s="587"/>
      <c r="AX97" s="587"/>
      <c r="AY97" s="587"/>
      <c r="AZ97" s="587"/>
      <c r="BA97" s="587"/>
      <c r="BB97" s="587"/>
      <c r="BC97" s="587"/>
      <c r="BD97" s="587"/>
      <c r="BE97" s="587"/>
      <c r="BF97" s="587"/>
      <c r="BG97" s="587"/>
      <c r="BH97" s="414">
        <v>1</v>
      </c>
    </row>
    <row r="98" spans="1:60" ht="12.75" customHeight="1" x14ac:dyDescent="0.35">
      <c r="A98" s="476" t="s">
        <v>1261</v>
      </c>
      <c r="B98" s="438"/>
      <c r="C98" s="439"/>
      <c r="D98" s="438"/>
      <c r="E98" s="438"/>
      <c r="F98" s="440"/>
      <c r="G98" s="441"/>
      <c r="H98" s="438"/>
      <c r="I98" s="438"/>
      <c r="J98" s="442"/>
      <c r="K98" s="452"/>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434"/>
      <c r="BA98" s="434"/>
      <c r="BB98" s="434"/>
      <c r="BC98" s="434"/>
      <c r="BD98" s="434"/>
      <c r="BE98" s="434"/>
      <c r="BF98" s="434"/>
      <c r="BG98" s="434"/>
      <c r="BH98" s="414">
        <v>1</v>
      </c>
    </row>
    <row r="99" spans="1:60" s="474" customFormat="1" ht="63.75" customHeight="1" x14ac:dyDescent="0.35">
      <c r="A99" s="445" t="s">
        <v>1262</v>
      </c>
      <c r="B99" s="446">
        <v>0</v>
      </c>
      <c r="C99" s="447" t="s">
        <v>1252</v>
      </c>
      <c r="D99" s="446">
        <v>12000</v>
      </c>
      <c r="E99" s="448">
        <f>SUM(B99*D99)</f>
        <v>0</v>
      </c>
      <c r="F99" s="449" t="s">
        <v>1236</v>
      </c>
      <c r="G99" s="450">
        <v>1</v>
      </c>
      <c r="H99" s="448">
        <f>SUM(E99*G99)</f>
        <v>0</v>
      </c>
      <c r="I99" s="446">
        <v>0</v>
      </c>
      <c r="J99" s="451">
        <f>H99-I99</f>
        <v>0</v>
      </c>
      <c r="K99" s="452"/>
      <c r="L99" s="588"/>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1"/>
      <c r="AL99" s="581"/>
      <c r="AM99" s="581"/>
      <c r="AN99" s="581"/>
      <c r="AO99" s="581"/>
      <c r="AP99" s="581"/>
      <c r="AQ99" s="581"/>
      <c r="AR99" s="581"/>
      <c r="AS99" s="581"/>
      <c r="AT99" s="581"/>
      <c r="AU99" s="581"/>
      <c r="AV99" s="581"/>
      <c r="AW99" s="581"/>
      <c r="AX99" s="581"/>
      <c r="AY99" s="581"/>
      <c r="AZ99" s="581"/>
      <c r="BA99" s="581"/>
      <c r="BB99" s="581"/>
      <c r="BC99" s="581"/>
      <c r="BD99" s="581"/>
      <c r="BE99" s="581"/>
      <c r="BF99" s="581"/>
      <c r="BG99" s="581"/>
      <c r="BH99" s="414">
        <v>1</v>
      </c>
    </row>
    <row r="100" spans="1:60" s="474" customFormat="1" ht="63.75" customHeight="1" x14ac:dyDescent="0.35">
      <c r="A100" s="485" t="s">
        <v>1263</v>
      </c>
      <c r="B100" s="446">
        <v>0</v>
      </c>
      <c r="C100" s="447"/>
      <c r="D100" s="446">
        <v>1</v>
      </c>
      <c r="E100" s="448">
        <f t="shared" ref="E100:E114" si="8">SUM(B100*D100)</f>
        <v>0</v>
      </c>
      <c r="F100" s="449"/>
      <c r="G100" s="450">
        <v>1</v>
      </c>
      <c r="H100" s="448">
        <f t="shared" ref="H100:H114" si="9">SUM(E100*G100)</f>
        <v>0</v>
      </c>
      <c r="I100" s="446">
        <v>0</v>
      </c>
      <c r="J100" s="451">
        <f t="shared" ref="J100:J114" si="10">H100-I100</f>
        <v>0</v>
      </c>
      <c r="K100" s="452"/>
      <c r="L100" s="588"/>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1"/>
      <c r="AK100" s="581"/>
      <c r="AL100" s="581"/>
      <c r="AM100" s="581"/>
      <c r="AN100" s="581"/>
      <c r="AO100" s="581"/>
      <c r="AP100" s="581"/>
      <c r="AQ100" s="581"/>
      <c r="AR100" s="581"/>
      <c r="AS100" s="581"/>
      <c r="AT100" s="581"/>
      <c r="AU100" s="581"/>
      <c r="AV100" s="581"/>
      <c r="AW100" s="581"/>
      <c r="AX100" s="581"/>
      <c r="AY100" s="581"/>
      <c r="AZ100" s="581"/>
      <c r="BA100" s="581"/>
      <c r="BB100" s="581"/>
      <c r="BC100" s="581"/>
      <c r="BD100" s="581"/>
      <c r="BE100" s="581"/>
      <c r="BF100" s="581"/>
      <c r="BG100" s="581"/>
      <c r="BH100" s="414"/>
    </row>
    <row r="101" spans="1:60" s="474" customFormat="1" ht="63.75" customHeight="1" x14ac:dyDescent="0.35">
      <c r="A101" s="485" t="s">
        <v>1264</v>
      </c>
      <c r="B101" s="446">
        <v>0</v>
      </c>
      <c r="C101" s="447"/>
      <c r="D101" s="446">
        <v>1</v>
      </c>
      <c r="E101" s="448">
        <f t="shared" si="8"/>
        <v>0</v>
      </c>
      <c r="F101" s="449"/>
      <c r="G101" s="450">
        <v>1</v>
      </c>
      <c r="H101" s="448">
        <f t="shared" si="9"/>
        <v>0</v>
      </c>
      <c r="I101" s="446">
        <v>0</v>
      </c>
      <c r="J101" s="451">
        <f t="shared" si="10"/>
        <v>0</v>
      </c>
      <c r="K101" s="452"/>
      <c r="L101" s="588"/>
      <c r="M101" s="581"/>
      <c r="N101" s="581"/>
      <c r="O101" s="581"/>
      <c r="P101" s="581"/>
      <c r="Q101" s="581"/>
      <c r="R101" s="581"/>
      <c r="S101" s="581"/>
      <c r="T101" s="581"/>
      <c r="U101" s="581"/>
      <c r="V101" s="581"/>
      <c r="W101" s="581"/>
      <c r="X101" s="581"/>
      <c r="Y101" s="581"/>
      <c r="Z101" s="581"/>
      <c r="AA101" s="581"/>
      <c r="AB101" s="581"/>
      <c r="AC101" s="581"/>
      <c r="AD101" s="581"/>
      <c r="AE101" s="581"/>
      <c r="AF101" s="581"/>
      <c r="AG101" s="581"/>
      <c r="AH101" s="581"/>
      <c r="AI101" s="581"/>
      <c r="AJ101" s="581"/>
      <c r="AK101" s="581"/>
      <c r="AL101" s="581"/>
      <c r="AM101" s="581"/>
      <c r="AN101" s="581"/>
      <c r="AO101" s="581"/>
      <c r="AP101" s="581"/>
      <c r="AQ101" s="581"/>
      <c r="AR101" s="581"/>
      <c r="AS101" s="581"/>
      <c r="AT101" s="581"/>
      <c r="AU101" s="581"/>
      <c r="AV101" s="581"/>
      <c r="AW101" s="581"/>
      <c r="AX101" s="581"/>
      <c r="AY101" s="581"/>
      <c r="AZ101" s="581"/>
      <c r="BA101" s="581"/>
      <c r="BB101" s="581"/>
      <c r="BC101" s="581"/>
      <c r="BD101" s="581"/>
      <c r="BE101" s="581"/>
      <c r="BF101" s="581"/>
      <c r="BG101" s="581"/>
      <c r="BH101" s="414"/>
    </row>
    <row r="102" spans="1:60" s="474" customFormat="1" ht="63.75" customHeight="1" x14ac:dyDescent="0.35">
      <c r="A102" s="485" t="s">
        <v>1265</v>
      </c>
      <c r="B102" s="446">
        <v>0</v>
      </c>
      <c r="C102" s="447"/>
      <c r="D102" s="446">
        <v>1</v>
      </c>
      <c r="E102" s="448">
        <f t="shared" si="8"/>
        <v>0</v>
      </c>
      <c r="F102" s="449"/>
      <c r="G102" s="450">
        <v>1</v>
      </c>
      <c r="H102" s="448">
        <f t="shared" si="9"/>
        <v>0</v>
      </c>
      <c r="I102" s="446">
        <v>0</v>
      </c>
      <c r="J102" s="451">
        <f t="shared" si="10"/>
        <v>0</v>
      </c>
      <c r="K102" s="452"/>
      <c r="L102" s="588"/>
      <c r="M102" s="581"/>
      <c r="N102" s="581"/>
      <c r="O102" s="581"/>
      <c r="P102" s="581"/>
      <c r="Q102" s="581"/>
      <c r="R102" s="581"/>
      <c r="S102" s="581"/>
      <c r="T102" s="581"/>
      <c r="U102" s="581"/>
      <c r="V102" s="581"/>
      <c r="W102" s="581"/>
      <c r="X102" s="581"/>
      <c r="Y102" s="581"/>
      <c r="Z102" s="581"/>
      <c r="AA102" s="581"/>
      <c r="AB102" s="581"/>
      <c r="AC102" s="581"/>
      <c r="AD102" s="581"/>
      <c r="AE102" s="581"/>
      <c r="AF102" s="581"/>
      <c r="AG102" s="581"/>
      <c r="AH102" s="581"/>
      <c r="AI102" s="581"/>
      <c r="AJ102" s="581"/>
      <c r="AK102" s="581"/>
      <c r="AL102" s="581"/>
      <c r="AM102" s="581"/>
      <c r="AN102" s="581"/>
      <c r="AO102" s="581"/>
      <c r="AP102" s="581"/>
      <c r="AQ102" s="581"/>
      <c r="AR102" s="581"/>
      <c r="AS102" s="581"/>
      <c r="AT102" s="581"/>
      <c r="AU102" s="581"/>
      <c r="AV102" s="581"/>
      <c r="AW102" s="581"/>
      <c r="AX102" s="581"/>
      <c r="AY102" s="581"/>
      <c r="AZ102" s="581"/>
      <c r="BA102" s="581"/>
      <c r="BB102" s="581"/>
      <c r="BC102" s="581"/>
      <c r="BD102" s="581"/>
      <c r="BE102" s="581"/>
      <c r="BF102" s="581"/>
      <c r="BG102" s="581"/>
      <c r="BH102" s="414"/>
    </row>
    <row r="103" spans="1:60" s="474" customFormat="1" ht="63.75" customHeight="1" x14ac:dyDescent="0.35">
      <c r="A103" s="445" t="s">
        <v>1266</v>
      </c>
      <c r="B103" s="446">
        <v>0</v>
      </c>
      <c r="C103" s="447"/>
      <c r="D103" s="446">
        <v>1</v>
      </c>
      <c r="E103" s="448">
        <f t="shared" si="8"/>
        <v>0</v>
      </c>
      <c r="F103" s="449"/>
      <c r="G103" s="450">
        <v>1</v>
      </c>
      <c r="H103" s="448">
        <f t="shared" si="9"/>
        <v>0</v>
      </c>
      <c r="I103" s="446">
        <v>0</v>
      </c>
      <c r="J103" s="451">
        <f t="shared" si="10"/>
        <v>0</v>
      </c>
      <c r="K103" s="452"/>
      <c r="L103" s="588"/>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1"/>
      <c r="AL103" s="581"/>
      <c r="AM103" s="581"/>
      <c r="AN103" s="581"/>
      <c r="AO103" s="581"/>
      <c r="AP103" s="581"/>
      <c r="AQ103" s="581"/>
      <c r="AR103" s="581"/>
      <c r="AS103" s="581"/>
      <c r="AT103" s="581"/>
      <c r="AU103" s="581"/>
      <c r="AV103" s="581"/>
      <c r="AW103" s="581"/>
      <c r="AX103" s="581"/>
      <c r="AY103" s="581"/>
      <c r="AZ103" s="581"/>
      <c r="BA103" s="581"/>
      <c r="BB103" s="581"/>
      <c r="BC103" s="581"/>
      <c r="BD103" s="581"/>
      <c r="BE103" s="581"/>
      <c r="BF103" s="581"/>
      <c r="BG103" s="581"/>
      <c r="BH103" s="414"/>
    </row>
    <row r="104" spans="1:60" s="474" customFormat="1" ht="63.75" customHeight="1" x14ac:dyDescent="0.35">
      <c r="A104" s="445" t="s">
        <v>1148</v>
      </c>
      <c r="B104" s="446">
        <v>0</v>
      </c>
      <c r="C104" s="447"/>
      <c r="D104" s="446">
        <v>1</v>
      </c>
      <c r="E104" s="448">
        <f t="shared" si="8"/>
        <v>0</v>
      </c>
      <c r="F104" s="449"/>
      <c r="G104" s="450">
        <v>1</v>
      </c>
      <c r="H104" s="448">
        <f t="shared" si="9"/>
        <v>0</v>
      </c>
      <c r="I104" s="446">
        <v>0</v>
      </c>
      <c r="J104" s="451">
        <f t="shared" si="10"/>
        <v>0</v>
      </c>
      <c r="K104" s="452"/>
      <c r="L104" s="588"/>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1"/>
      <c r="AL104" s="581"/>
      <c r="AM104" s="581"/>
      <c r="AN104" s="581"/>
      <c r="AO104" s="581"/>
      <c r="AP104" s="581"/>
      <c r="AQ104" s="581"/>
      <c r="AR104" s="581"/>
      <c r="AS104" s="581"/>
      <c r="AT104" s="581"/>
      <c r="AU104" s="581"/>
      <c r="AV104" s="581"/>
      <c r="AW104" s="581"/>
      <c r="AX104" s="581"/>
      <c r="AY104" s="581"/>
      <c r="AZ104" s="581"/>
      <c r="BA104" s="581"/>
      <c r="BB104" s="581"/>
      <c r="BC104" s="581"/>
      <c r="BD104" s="581"/>
      <c r="BE104" s="581"/>
      <c r="BF104" s="581"/>
      <c r="BG104" s="581"/>
      <c r="BH104" s="414"/>
    </row>
    <row r="105" spans="1:60" s="474" customFormat="1" ht="63.75" customHeight="1" x14ac:dyDescent="0.35">
      <c r="A105" s="485" t="s">
        <v>1210</v>
      </c>
      <c r="B105" s="446">
        <v>0</v>
      </c>
      <c r="C105" s="447"/>
      <c r="D105" s="446">
        <v>1</v>
      </c>
      <c r="E105" s="448">
        <f t="shared" si="8"/>
        <v>0</v>
      </c>
      <c r="F105" s="449"/>
      <c r="G105" s="450">
        <v>1</v>
      </c>
      <c r="H105" s="448">
        <f t="shared" si="9"/>
        <v>0</v>
      </c>
      <c r="I105" s="446">
        <v>0</v>
      </c>
      <c r="J105" s="451">
        <f t="shared" si="10"/>
        <v>0</v>
      </c>
      <c r="K105" s="452"/>
      <c r="L105" s="581"/>
      <c r="M105" s="581"/>
      <c r="N105" s="588"/>
      <c r="O105" s="588"/>
      <c r="P105" s="588"/>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1"/>
      <c r="AL105" s="581"/>
      <c r="AM105" s="581"/>
      <c r="AN105" s="581"/>
      <c r="AO105" s="581"/>
      <c r="AP105" s="581"/>
      <c r="AQ105" s="581"/>
      <c r="AR105" s="581"/>
      <c r="AS105" s="581"/>
      <c r="AT105" s="581"/>
      <c r="AU105" s="581"/>
      <c r="AV105" s="581"/>
      <c r="AW105" s="581"/>
      <c r="AX105" s="581"/>
      <c r="AY105" s="581"/>
      <c r="AZ105" s="581"/>
      <c r="BA105" s="581"/>
      <c r="BB105" s="581"/>
      <c r="BC105" s="581"/>
      <c r="BD105" s="581"/>
      <c r="BE105" s="581"/>
      <c r="BF105" s="581"/>
      <c r="BG105" s="581"/>
      <c r="BH105" s="414"/>
    </row>
    <row r="106" spans="1:60" s="474" customFormat="1" ht="63.75" customHeight="1" x14ac:dyDescent="0.35">
      <c r="A106" s="485" t="s">
        <v>1257</v>
      </c>
      <c r="B106" s="446">
        <v>0</v>
      </c>
      <c r="C106" s="447"/>
      <c r="D106" s="446">
        <v>1</v>
      </c>
      <c r="E106" s="448">
        <f t="shared" si="8"/>
        <v>0</v>
      </c>
      <c r="F106" s="449"/>
      <c r="G106" s="450">
        <v>1</v>
      </c>
      <c r="H106" s="448">
        <f t="shared" si="9"/>
        <v>0</v>
      </c>
      <c r="I106" s="446">
        <v>0</v>
      </c>
      <c r="J106" s="451">
        <f t="shared" si="10"/>
        <v>0</v>
      </c>
      <c r="K106" s="452"/>
      <c r="L106" s="581"/>
      <c r="M106" s="581"/>
      <c r="N106" s="581"/>
      <c r="O106" s="581"/>
      <c r="P106" s="581"/>
      <c r="Q106" s="588"/>
      <c r="R106" s="588"/>
      <c r="S106" s="588"/>
      <c r="T106" s="588"/>
      <c r="U106" s="581"/>
      <c r="V106" s="581"/>
      <c r="W106" s="581"/>
      <c r="X106" s="581"/>
      <c r="Y106" s="581"/>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1"/>
      <c r="AV106" s="581"/>
      <c r="AW106" s="581"/>
      <c r="AX106" s="581"/>
      <c r="AY106" s="581"/>
      <c r="AZ106" s="581"/>
      <c r="BA106" s="581"/>
      <c r="BB106" s="581"/>
      <c r="BC106" s="581"/>
      <c r="BD106" s="581"/>
      <c r="BE106" s="581"/>
      <c r="BF106" s="581"/>
      <c r="BG106" s="581"/>
      <c r="BH106" s="414"/>
    </row>
    <row r="107" spans="1:60" s="474" customFormat="1" ht="63.75" customHeight="1" x14ac:dyDescent="0.35">
      <c r="A107" s="445" t="s">
        <v>1258</v>
      </c>
      <c r="B107" s="446">
        <v>0</v>
      </c>
      <c r="C107" s="447"/>
      <c r="D107" s="446">
        <v>1</v>
      </c>
      <c r="E107" s="448">
        <f t="shared" si="8"/>
        <v>0</v>
      </c>
      <c r="F107" s="449"/>
      <c r="G107" s="450">
        <v>1</v>
      </c>
      <c r="H107" s="448">
        <f t="shared" si="9"/>
        <v>0</v>
      </c>
      <c r="I107" s="446">
        <v>0</v>
      </c>
      <c r="J107" s="451">
        <f t="shared" si="10"/>
        <v>0</v>
      </c>
      <c r="K107" s="452"/>
      <c r="L107" s="581"/>
      <c r="M107" s="581"/>
      <c r="N107" s="581"/>
      <c r="O107" s="581"/>
      <c r="P107" s="581"/>
      <c r="Q107" s="581"/>
      <c r="R107" s="581"/>
      <c r="S107" s="581"/>
      <c r="T107" s="581"/>
      <c r="U107" s="588"/>
      <c r="V107" s="588"/>
      <c r="W107" s="581"/>
      <c r="X107" s="581"/>
      <c r="Y107" s="581"/>
      <c r="Z107" s="581"/>
      <c r="AA107" s="581"/>
      <c r="AB107" s="581"/>
      <c r="AC107" s="581"/>
      <c r="AD107" s="581"/>
      <c r="AE107" s="581"/>
      <c r="AF107" s="581"/>
      <c r="AG107" s="581"/>
      <c r="AH107" s="581"/>
      <c r="AI107" s="581"/>
      <c r="AJ107" s="581"/>
      <c r="AK107" s="581"/>
      <c r="AL107" s="581"/>
      <c r="AM107" s="581"/>
      <c r="AN107" s="581"/>
      <c r="AO107" s="581"/>
      <c r="AP107" s="581"/>
      <c r="AQ107" s="581"/>
      <c r="AR107" s="581"/>
      <c r="AS107" s="581"/>
      <c r="AT107" s="581"/>
      <c r="AU107" s="581"/>
      <c r="AV107" s="581"/>
      <c r="AW107" s="581"/>
      <c r="AX107" s="581"/>
      <c r="AY107" s="581"/>
      <c r="AZ107" s="581"/>
      <c r="BA107" s="581"/>
      <c r="BB107" s="581"/>
      <c r="BC107" s="581"/>
      <c r="BD107" s="581"/>
      <c r="BE107" s="581"/>
      <c r="BF107" s="581"/>
      <c r="BG107" s="581"/>
      <c r="BH107" s="414"/>
    </row>
    <row r="108" spans="1:60" s="474" customFormat="1" ht="63.75" customHeight="1" x14ac:dyDescent="0.35">
      <c r="A108" s="485" t="s">
        <v>1214</v>
      </c>
      <c r="B108" s="446">
        <v>17000</v>
      </c>
      <c r="C108" s="447"/>
      <c r="D108" s="446">
        <v>1</v>
      </c>
      <c r="E108" s="448">
        <f t="shared" si="8"/>
        <v>17000</v>
      </c>
      <c r="F108" s="449"/>
      <c r="G108" s="450">
        <v>1</v>
      </c>
      <c r="H108" s="448">
        <f t="shared" si="9"/>
        <v>17000</v>
      </c>
      <c r="I108" s="446">
        <v>0</v>
      </c>
      <c r="J108" s="451">
        <f t="shared" si="10"/>
        <v>17000</v>
      </c>
      <c r="K108" s="452"/>
      <c r="L108" s="581"/>
      <c r="M108" s="581"/>
      <c r="N108" s="581"/>
      <c r="O108" s="581"/>
      <c r="P108" s="581"/>
      <c r="Q108" s="581"/>
      <c r="R108" s="581"/>
      <c r="S108" s="581"/>
      <c r="T108" s="581"/>
      <c r="U108" s="581"/>
      <c r="V108" s="581"/>
      <c r="W108" s="588"/>
      <c r="X108" s="588"/>
      <c r="Y108" s="588"/>
      <c r="Z108" s="588"/>
      <c r="AA108" s="581"/>
      <c r="AB108" s="581"/>
      <c r="AC108" s="581"/>
      <c r="AD108" s="581"/>
      <c r="AE108" s="581"/>
      <c r="AF108" s="581"/>
      <c r="AG108" s="581"/>
      <c r="AH108" s="581"/>
      <c r="AI108" s="581"/>
      <c r="AJ108" s="581"/>
      <c r="AK108" s="581"/>
      <c r="AL108" s="581"/>
      <c r="AM108" s="581"/>
      <c r="AN108" s="581"/>
      <c r="AO108" s="581"/>
      <c r="AP108" s="581"/>
      <c r="AQ108" s="581"/>
      <c r="AR108" s="581"/>
      <c r="AS108" s="581"/>
      <c r="AT108" s="581"/>
      <c r="AU108" s="581"/>
      <c r="AV108" s="581"/>
      <c r="AW108" s="581"/>
      <c r="AX108" s="581"/>
      <c r="AY108" s="581"/>
      <c r="AZ108" s="581"/>
      <c r="BA108" s="581"/>
      <c r="BB108" s="581"/>
      <c r="BC108" s="581"/>
      <c r="BD108" s="581"/>
      <c r="BE108" s="581"/>
      <c r="BF108" s="581"/>
      <c r="BG108" s="581"/>
      <c r="BH108" s="414"/>
    </row>
    <row r="109" spans="1:60" s="474" customFormat="1" ht="63.75" customHeight="1" x14ac:dyDescent="0.35">
      <c r="A109" s="445" t="s">
        <v>1267</v>
      </c>
      <c r="B109" s="446">
        <v>0</v>
      </c>
      <c r="C109" s="447"/>
      <c r="D109" s="446">
        <v>1</v>
      </c>
      <c r="E109" s="448">
        <f t="shared" si="8"/>
        <v>0</v>
      </c>
      <c r="F109" s="449"/>
      <c r="G109" s="450">
        <v>1</v>
      </c>
      <c r="H109" s="448">
        <f t="shared" si="9"/>
        <v>0</v>
      </c>
      <c r="I109" s="446">
        <v>0</v>
      </c>
      <c r="J109" s="451">
        <f t="shared" si="10"/>
        <v>0</v>
      </c>
      <c r="K109" s="452"/>
      <c r="L109" s="581"/>
      <c r="M109" s="581"/>
      <c r="N109" s="581"/>
      <c r="O109" s="581"/>
      <c r="P109" s="581"/>
      <c r="Q109" s="581"/>
      <c r="R109" s="581"/>
      <c r="S109" s="581"/>
      <c r="T109" s="581"/>
      <c r="U109" s="581"/>
      <c r="V109" s="581"/>
      <c r="W109" s="588"/>
      <c r="X109" s="581"/>
      <c r="Y109" s="581"/>
      <c r="Z109" s="581"/>
      <c r="AA109" s="581"/>
      <c r="AB109" s="581"/>
      <c r="AC109" s="581"/>
      <c r="AD109" s="581"/>
      <c r="AE109" s="581"/>
      <c r="AF109" s="581"/>
      <c r="AG109" s="581"/>
      <c r="AH109" s="581"/>
      <c r="AI109" s="581"/>
      <c r="AJ109" s="581"/>
      <c r="AK109" s="581"/>
      <c r="AL109" s="581"/>
      <c r="AM109" s="581"/>
      <c r="AN109" s="581"/>
      <c r="AO109" s="581"/>
      <c r="AP109" s="581"/>
      <c r="AQ109" s="581"/>
      <c r="AR109" s="581"/>
      <c r="AS109" s="581"/>
      <c r="AT109" s="581"/>
      <c r="AU109" s="581"/>
      <c r="AV109" s="581"/>
      <c r="AW109" s="581"/>
      <c r="AX109" s="581"/>
      <c r="AY109" s="581"/>
      <c r="AZ109" s="581"/>
      <c r="BA109" s="581"/>
      <c r="BB109" s="581"/>
      <c r="BC109" s="581"/>
      <c r="BD109" s="581"/>
      <c r="BE109" s="581"/>
      <c r="BF109" s="581"/>
      <c r="BG109" s="581"/>
      <c r="BH109" s="414"/>
    </row>
    <row r="110" spans="1:60" s="474" customFormat="1" ht="63.75" customHeight="1" x14ac:dyDescent="0.35">
      <c r="A110" s="445" t="s">
        <v>1148</v>
      </c>
      <c r="B110" s="446">
        <v>0</v>
      </c>
      <c r="C110" s="447"/>
      <c r="D110" s="446">
        <v>1</v>
      </c>
      <c r="E110" s="448">
        <f t="shared" si="8"/>
        <v>0</v>
      </c>
      <c r="F110" s="449"/>
      <c r="G110" s="450">
        <v>1</v>
      </c>
      <c r="H110" s="448">
        <f t="shared" si="9"/>
        <v>0</v>
      </c>
      <c r="I110" s="446">
        <v>0</v>
      </c>
      <c r="J110" s="451">
        <f t="shared" si="10"/>
        <v>0</v>
      </c>
      <c r="K110" s="452"/>
      <c r="L110" s="581"/>
      <c r="M110" s="581"/>
      <c r="N110" s="581"/>
      <c r="O110" s="581"/>
      <c r="P110" s="581"/>
      <c r="Q110" s="581"/>
      <c r="R110" s="581"/>
      <c r="S110" s="581"/>
      <c r="T110" s="581"/>
      <c r="U110" s="581"/>
      <c r="V110" s="581"/>
      <c r="W110" s="581"/>
      <c r="X110" s="588"/>
      <c r="Y110" s="588"/>
      <c r="Z110" s="588"/>
      <c r="AA110" s="588"/>
      <c r="AB110" s="588"/>
      <c r="AC110" s="588"/>
      <c r="AD110" s="588"/>
      <c r="AE110" s="588"/>
      <c r="AF110" s="581"/>
      <c r="AG110" s="581"/>
      <c r="AH110" s="581"/>
      <c r="AI110" s="581"/>
      <c r="AJ110" s="581"/>
      <c r="AK110" s="581"/>
      <c r="AL110" s="581"/>
      <c r="AM110" s="581"/>
      <c r="AN110" s="581"/>
      <c r="AO110" s="581"/>
      <c r="AP110" s="581"/>
      <c r="AQ110" s="581"/>
      <c r="AR110" s="581"/>
      <c r="AS110" s="581"/>
      <c r="AT110" s="581"/>
      <c r="AU110" s="581"/>
      <c r="AV110" s="581"/>
      <c r="AW110" s="581"/>
      <c r="AX110" s="581"/>
      <c r="AY110" s="581"/>
      <c r="AZ110" s="581"/>
      <c r="BA110" s="581"/>
      <c r="BB110" s="581"/>
      <c r="BC110" s="581"/>
      <c r="BD110" s="581"/>
      <c r="BE110" s="581"/>
      <c r="BF110" s="581"/>
      <c r="BG110" s="581"/>
      <c r="BH110" s="414"/>
    </row>
    <row r="111" spans="1:60" s="474" customFormat="1" ht="63.75" customHeight="1" x14ac:dyDescent="0.35">
      <c r="A111" s="485" t="s">
        <v>1210</v>
      </c>
      <c r="B111" s="446">
        <v>0</v>
      </c>
      <c r="C111" s="447"/>
      <c r="D111" s="446">
        <v>1</v>
      </c>
      <c r="E111" s="448">
        <f t="shared" si="8"/>
        <v>0</v>
      </c>
      <c r="F111" s="449"/>
      <c r="G111" s="450">
        <v>1</v>
      </c>
      <c r="H111" s="448">
        <f t="shared" si="9"/>
        <v>0</v>
      </c>
      <c r="I111" s="446">
        <v>0</v>
      </c>
      <c r="J111" s="451">
        <f t="shared" si="10"/>
        <v>0</v>
      </c>
      <c r="K111" s="452"/>
      <c r="L111" s="581"/>
      <c r="M111" s="581"/>
      <c r="N111" s="581"/>
      <c r="O111" s="581"/>
      <c r="P111" s="581"/>
      <c r="Q111" s="581"/>
      <c r="R111" s="581"/>
      <c r="S111" s="581"/>
      <c r="T111" s="581"/>
      <c r="U111" s="581"/>
      <c r="V111" s="581"/>
      <c r="W111" s="581"/>
      <c r="X111" s="581"/>
      <c r="Y111" s="581"/>
      <c r="Z111" s="581"/>
      <c r="AA111" s="581"/>
      <c r="AB111" s="581"/>
      <c r="AC111" s="581"/>
      <c r="AD111" s="581"/>
      <c r="AE111" s="581"/>
      <c r="AF111" s="588"/>
      <c r="AG111" s="588"/>
      <c r="AH111" s="581"/>
      <c r="AI111" s="581"/>
      <c r="AJ111" s="581"/>
      <c r="AK111" s="581"/>
      <c r="AL111" s="581"/>
      <c r="AM111" s="581"/>
      <c r="AN111" s="581"/>
      <c r="AO111" s="581"/>
      <c r="AP111" s="581"/>
      <c r="AQ111" s="581"/>
      <c r="AR111" s="581"/>
      <c r="AS111" s="581"/>
      <c r="AT111" s="581"/>
      <c r="AU111" s="581"/>
      <c r="AV111" s="581"/>
      <c r="AW111" s="581"/>
      <c r="AX111" s="581"/>
      <c r="AY111" s="581"/>
      <c r="AZ111" s="581"/>
      <c r="BA111" s="581"/>
      <c r="BB111" s="581"/>
      <c r="BC111" s="581"/>
      <c r="BD111" s="581"/>
      <c r="BE111" s="581"/>
      <c r="BF111" s="581"/>
      <c r="BG111" s="581"/>
      <c r="BH111" s="414"/>
    </row>
    <row r="112" spans="1:60" s="474" customFormat="1" ht="63.75" customHeight="1" x14ac:dyDescent="0.35">
      <c r="A112" s="485" t="s">
        <v>1257</v>
      </c>
      <c r="B112" s="446">
        <v>0</v>
      </c>
      <c r="C112" s="447"/>
      <c r="D112" s="446">
        <v>1</v>
      </c>
      <c r="E112" s="448">
        <f t="shared" si="8"/>
        <v>0</v>
      </c>
      <c r="F112" s="449"/>
      <c r="G112" s="450">
        <v>1</v>
      </c>
      <c r="H112" s="448">
        <f t="shared" si="9"/>
        <v>0</v>
      </c>
      <c r="I112" s="446">
        <v>0</v>
      </c>
      <c r="J112" s="451">
        <f t="shared" si="10"/>
        <v>0</v>
      </c>
      <c r="K112" s="452"/>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8"/>
      <c r="AI112" s="588"/>
      <c r="AJ112" s="588"/>
      <c r="AK112" s="588"/>
      <c r="AL112" s="588"/>
      <c r="AM112" s="588"/>
      <c r="AN112" s="581"/>
      <c r="AO112" s="581"/>
      <c r="AP112" s="581"/>
      <c r="AQ112" s="581"/>
      <c r="AR112" s="581"/>
      <c r="AS112" s="581"/>
      <c r="AT112" s="581"/>
      <c r="AU112" s="581"/>
      <c r="AV112" s="581"/>
      <c r="AW112" s="581"/>
      <c r="AX112" s="581"/>
      <c r="AY112" s="581"/>
      <c r="AZ112" s="581"/>
      <c r="BA112" s="581"/>
      <c r="BB112" s="581"/>
      <c r="BC112" s="581"/>
      <c r="BD112" s="581"/>
      <c r="BE112" s="581"/>
      <c r="BF112" s="581"/>
      <c r="BG112" s="581"/>
      <c r="BH112" s="414"/>
    </row>
    <row r="113" spans="1:60" s="474" customFormat="1" ht="63.75" customHeight="1" x14ac:dyDescent="0.35">
      <c r="A113" s="445" t="s">
        <v>1258</v>
      </c>
      <c r="B113" s="446">
        <v>0</v>
      </c>
      <c r="C113" s="447"/>
      <c r="D113" s="446">
        <v>1</v>
      </c>
      <c r="E113" s="448">
        <f t="shared" si="8"/>
        <v>0</v>
      </c>
      <c r="F113" s="449"/>
      <c r="G113" s="450">
        <v>1</v>
      </c>
      <c r="H113" s="448">
        <f t="shared" si="9"/>
        <v>0</v>
      </c>
      <c r="I113" s="446">
        <v>0</v>
      </c>
      <c r="J113" s="451">
        <f t="shared" si="10"/>
        <v>0</v>
      </c>
      <c r="K113" s="452"/>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1"/>
      <c r="AL113" s="581"/>
      <c r="AM113" s="581"/>
      <c r="AN113" s="588"/>
      <c r="AO113" s="588"/>
      <c r="AP113" s="581"/>
      <c r="AQ113" s="581"/>
      <c r="AR113" s="581"/>
      <c r="AS113" s="581"/>
      <c r="AT113" s="581"/>
      <c r="AU113" s="581"/>
      <c r="AV113" s="581"/>
      <c r="AW113" s="581"/>
      <c r="AX113" s="581"/>
      <c r="AY113" s="581"/>
      <c r="AZ113" s="581"/>
      <c r="BA113" s="581"/>
      <c r="BB113" s="581"/>
      <c r="BC113" s="581"/>
      <c r="BD113" s="581"/>
      <c r="BE113" s="581"/>
      <c r="BF113" s="581"/>
      <c r="BG113" s="581"/>
      <c r="BH113" s="414"/>
    </row>
    <row r="114" spans="1:60" s="474" customFormat="1" ht="63.75" customHeight="1" x14ac:dyDescent="0.35">
      <c r="A114" s="485" t="s">
        <v>1214</v>
      </c>
      <c r="B114" s="446">
        <v>45000</v>
      </c>
      <c r="C114" s="447"/>
      <c r="D114" s="446">
        <v>1</v>
      </c>
      <c r="E114" s="448">
        <f t="shared" si="8"/>
        <v>45000</v>
      </c>
      <c r="F114" s="449"/>
      <c r="G114" s="450">
        <v>1</v>
      </c>
      <c r="H114" s="448">
        <f t="shared" si="9"/>
        <v>45000</v>
      </c>
      <c r="I114" s="446">
        <v>0</v>
      </c>
      <c r="J114" s="451">
        <f t="shared" si="10"/>
        <v>45000</v>
      </c>
      <c r="K114" s="452"/>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1"/>
      <c r="AL114" s="581"/>
      <c r="AM114" s="581"/>
      <c r="AN114" s="581"/>
      <c r="AO114" s="581"/>
      <c r="AP114" s="588"/>
      <c r="AQ114" s="588"/>
      <c r="AR114" s="588"/>
      <c r="AS114" s="588"/>
      <c r="AT114" s="581"/>
      <c r="AU114" s="581"/>
      <c r="AV114" s="581"/>
      <c r="AW114" s="581"/>
      <c r="AX114" s="581"/>
      <c r="AY114" s="581"/>
      <c r="AZ114" s="581"/>
      <c r="BA114" s="581"/>
      <c r="BB114" s="581"/>
      <c r="BC114" s="581"/>
      <c r="BD114" s="581"/>
      <c r="BE114" s="581"/>
      <c r="BF114" s="581"/>
      <c r="BG114" s="581"/>
      <c r="BH114" s="414"/>
    </row>
    <row r="115" spans="1:60" s="474" customFormat="1" ht="12.75" customHeight="1" x14ac:dyDescent="0.35">
      <c r="A115" s="464" t="s">
        <v>1169</v>
      </c>
      <c r="B115" s="554"/>
      <c r="C115" s="554"/>
      <c r="D115" s="554"/>
      <c r="E115" s="554"/>
      <c r="F115" s="554"/>
      <c r="G115" s="554"/>
      <c r="H115" s="555">
        <f>SUM(H99:H114)</f>
        <v>62000</v>
      </c>
      <c r="I115" s="555">
        <f>SUM(I99:I114)</f>
        <v>0</v>
      </c>
      <c r="J115" s="555">
        <f>SUM(H115-I115)</f>
        <v>62000</v>
      </c>
      <c r="K115" s="452"/>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1"/>
      <c r="AL115" s="581"/>
      <c r="AM115" s="581"/>
      <c r="AN115" s="581"/>
      <c r="AO115" s="581"/>
      <c r="AP115" s="581"/>
      <c r="AQ115" s="581"/>
      <c r="AR115" s="581"/>
      <c r="AS115" s="581"/>
      <c r="AT115" s="581"/>
      <c r="AU115" s="581"/>
      <c r="AV115" s="581"/>
      <c r="AW115" s="581"/>
      <c r="AX115" s="581"/>
      <c r="AY115" s="581"/>
      <c r="AZ115" s="581"/>
      <c r="BA115" s="581"/>
      <c r="BB115" s="581"/>
      <c r="BC115" s="581"/>
      <c r="BD115" s="581"/>
      <c r="BE115" s="581"/>
      <c r="BF115" s="581"/>
      <c r="BG115" s="581"/>
      <c r="BH115" s="414">
        <v>1</v>
      </c>
    </row>
    <row r="116" spans="1:60" s="474" customFormat="1" ht="12.75" customHeight="1" x14ac:dyDescent="0.35">
      <c r="A116" s="556" t="s">
        <v>1268</v>
      </c>
      <c r="B116" s="557"/>
      <c r="C116" s="557"/>
      <c r="D116" s="557"/>
      <c r="E116" s="557"/>
      <c r="F116" s="557"/>
      <c r="G116" s="557"/>
      <c r="H116" s="558">
        <f>SUM(H115)</f>
        <v>62000</v>
      </c>
      <c r="I116" s="558">
        <f>SUM(I115)</f>
        <v>0</v>
      </c>
      <c r="J116" s="558">
        <f>J115</f>
        <v>62000</v>
      </c>
      <c r="K116" s="559"/>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1"/>
      <c r="AY116" s="581"/>
      <c r="AZ116" s="581"/>
      <c r="BA116" s="581"/>
      <c r="BB116" s="581"/>
      <c r="BC116" s="581"/>
      <c r="BD116" s="581"/>
      <c r="BE116" s="581"/>
      <c r="BF116" s="581"/>
      <c r="BG116" s="581"/>
      <c r="BH116" s="414">
        <v>1</v>
      </c>
    </row>
    <row r="117" spans="1:60" s="547" customFormat="1" ht="12.75" customHeight="1" x14ac:dyDescent="0.35">
      <c r="A117" s="560" t="s">
        <v>1269</v>
      </c>
      <c r="B117" s="545"/>
      <c r="C117" s="546"/>
      <c r="D117" s="545"/>
      <c r="E117" s="545"/>
      <c r="F117" s="583"/>
      <c r="G117" s="584"/>
      <c r="H117" s="545"/>
      <c r="I117" s="545"/>
      <c r="J117" s="585"/>
      <c r="K117" s="452"/>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7"/>
      <c r="AL117" s="587"/>
      <c r="AM117" s="587"/>
      <c r="AN117" s="587"/>
      <c r="AO117" s="587"/>
      <c r="AP117" s="587"/>
      <c r="AQ117" s="587"/>
      <c r="AR117" s="587"/>
      <c r="AS117" s="587"/>
      <c r="AT117" s="587"/>
      <c r="AU117" s="587"/>
      <c r="AV117" s="587"/>
      <c r="AW117" s="587"/>
      <c r="AX117" s="587"/>
      <c r="AY117" s="587"/>
      <c r="AZ117" s="587"/>
      <c r="BA117" s="587"/>
      <c r="BB117" s="587"/>
      <c r="BC117" s="587"/>
      <c r="BD117" s="587"/>
      <c r="BE117" s="587"/>
      <c r="BF117" s="587"/>
      <c r="BG117" s="587"/>
      <c r="BH117" s="414">
        <v>1</v>
      </c>
    </row>
    <row r="118" spans="1:60" ht="12.75" customHeight="1" x14ac:dyDescent="0.35">
      <c r="A118" s="476" t="s">
        <v>1270</v>
      </c>
      <c r="B118" s="438"/>
      <c r="C118" s="439"/>
      <c r="D118" s="438"/>
      <c r="E118" s="438"/>
      <c r="F118" s="440"/>
      <c r="G118" s="441"/>
      <c r="H118" s="438"/>
      <c r="I118" s="438"/>
      <c r="J118" s="442"/>
      <c r="K118" s="452"/>
      <c r="L118" s="434"/>
      <c r="M118" s="434"/>
      <c r="N118" s="434"/>
      <c r="O118" s="434"/>
      <c r="P118" s="434"/>
      <c r="Q118" s="434"/>
      <c r="R118" s="434"/>
      <c r="S118" s="434"/>
      <c r="T118" s="434"/>
      <c r="U118" s="434"/>
      <c r="V118" s="434"/>
      <c r="W118" s="434"/>
      <c r="X118" s="434"/>
      <c r="Y118" s="434"/>
      <c r="Z118" s="434"/>
      <c r="AA118" s="434"/>
      <c r="AB118" s="434"/>
      <c r="AC118" s="434"/>
      <c r="AD118" s="434"/>
      <c r="AE118" s="434"/>
      <c r="AF118" s="434"/>
      <c r="AG118" s="434"/>
      <c r="AH118" s="434"/>
      <c r="AI118" s="434"/>
      <c r="AJ118" s="434"/>
      <c r="AK118" s="434"/>
      <c r="AL118" s="434"/>
      <c r="AM118" s="434"/>
      <c r="AN118" s="434"/>
      <c r="AO118" s="434"/>
      <c r="AP118" s="434"/>
      <c r="AQ118" s="434"/>
      <c r="AR118" s="434"/>
      <c r="AS118" s="434"/>
      <c r="AT118" s="434"/>
      <c r="AU118" s="434"/>
      <c r="AV118" s="434"/>
      <c r="AW118" s="434"/>
      <c r="AX118" s="434"/>
      <c r="AY118" s="434"/>
      <c r="AZ118" s="434"/>
      <c r="BA118" s="434"/>
      <c r="BB118" s="434"/>
      <c r="BC118" s="434"/>
      <c r="BD118" s="434"/>
      <c r="BE118" s="434"/>
      <c r="BF118" s="434"/>
      <c r="BG118" s="434"/>
      <c r="BH118" s="414">
        <v>1</v>
      </c>
    </row>
    <row r="119" spans="1:60" s="474" customFormat="1" ht="63.75" customHeight="1" x14ac:dyDescent="0.35">
      <c r="A119" s="445" t="s">
        <v>1262</v>
      </c>
      <c r="B119" s="446">
        <v>0</v>
      </c>
      <c r="C119" s="447"/>
      <c r="D119" s="446">
        <v>1</v>
      </c>
      <c r="E119" s="448">
        <f>SUM(B119*D119)</f>
        <v>0</v>
      </c>
      <c r="F119" s="449" t="s">
        <v>1236</v>
      </c>
      <c r="G119" s="450">
        <v>1</v>
      </c>
      <c r="H119" s="448">
        <f>SUM(E119*G119)</f>
        <v>0</v>
      </c>
      <c r="I119" s="446">
        <v>0</v>
      </c>
      <c r="J119" s="451">
        <f>H119-I119</f>
        <v>0</v>
      </c>
      <c r="K119" s="452"/>
      <c r="L119" s="588"/>
      <c r="M119" s="588"/>
      <c r="N119" s="588"/>
      <c r="O119" s="588"/>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1"/>
      <c r="AL119" s="581"/>
      <c r="AM119" s="581"/>
      <c r="AN119" s="581"/>
      <c r="AO119" s="581"/>
      <c r="AP119" s="581"/>
      <c r="AQ119" s="581"/>
      <c r="AR119" s="581"/>
      <c r="AS119" s="581"/>
      <c r="AT119" s="581"/>
      <c r="AU119" s="581"/>
      <c r="AV119" s="581"/>
      <c r="AW119" s="581"/>
      <c r="AX119" s="581"/>
      <c r="AY119" s="581"/>
      <c r="AZ119" s="581"/>
      <c r="BA119" s="581"/>
      <c r="BB119" s="581"/>
      <c r="BC119" s="581"/>
      <c r="BD119" s="581"/>
      <c r="BE119" s="581"/>
      <c r="BF119" s="581"/>
      <c r="BG119" s="581"/>
      <c r="BH119" s="414">
        <v>1</v>
      </c>
    </row>
    <row r="120" spans="1:60" s="474" customFormat="1" ht="63.75" customHeight="1" x14ac:dyDescent="0.35">
      <c r="A120" s="445" t="s">
        <v>1267</v>
      </c>
      <c r="B120" s="446">
        <v>0</v>
      </c>
      <c r="C120" s="447"/>
      <c r="D120" s="446">
        <v>1</v>
      </c>
      <c r="E120" s="448">
        <f t="shared" ref="E120:E125" si="11">SUM(B120*D120)</f>
        <v>0</v>
      </c>
      <c r="F120" s="449"/>
      <c r="G120" s="450">
        <v>1</v>
      </c>
      <c r="H120" s="448">
        <f t="shared" ref="H120:H124" si="12">SUM(E120*G120)</f>
        <v>0</v>
      </c>
      <c r="I120" s="446">
        <v>0</v>
      </c>
      <c r="J120" s="451">
        <f t="shared" ref="J120:J125" si="13">H120-I120</f>
        <v>0</v>
      </c>
      <c r="K120" s="452"/>
      <c r="L120" s="588"/>
      <c r="M120" s="588"/>
      <c r="N120" s="588"/>
      <c r="O120" s="588"/>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1"/>
      <c r="AL120" s="581"/>
      <c r="AM120" s="581"/>
      <c r="AN120" s="581"/>
      <c r="AO120" s="581"/>
      <c r="AP120" s="581"/>
      <c r="AQ120" s="581"/>
      <c r="AR120" s="581"/>
      <c r="AS120" s="581"/>
      <c r="AT120" s="581"/>
      <c r="AU120" s="581"/>
      <c r="AV120" s="581"/>
      <c r="AW120" s="581"/>
      <c r="AX120" s="581"/>
      <c r="AY120" s="581"/>
      <c r="AZ120" s="581"/>
      <c r="BA120" s="581"/>
      <c r="BB120" s="581"/>
      <c r="BC120" s="581"/>
      <c r="BD120" s="581"/>
      <c r="BE120" s="581"/>
      <c r="BF120" s="581"/>
      <c r="BG120" s="581"/>
      <c r="BH120" s="414"/>
    </row>
    <row r="121" spans="1:60" s="474" customFormat="1" ht="63.75" customHeight="1" x14ac:dyDescent="0.35">
      <c r="A121" s="445" t="s">
        <v>1148</v>
      </c>
      <c r="B121" s="446">
        <v>0</v>
      </c>
      <c r="C121" s="447"/>
      <c r="D121" s="446">
        <v>1</v>
      </c>
      <c r="E121" s="448">
        <f t="shared" si="11"/>
        <v>0</v>
      </c>
      <c r="F121" s="449"/>
      <c r="G121" s="450">
        <v>1</v>
      </c>
      <c r="H121" s="448">
        <f t="shared" si="12"/>
        <v>0</v>
      </c>
      <c r="I121" s="446">
        <v>0</v>
      </c>
      <c r="J121" s="451">
        <f t="shared" si="13"/>
        <v>0</v>
      </c>
      <c r="K121" s="452"/>
      <c r="L121" s="581"/>
      <c r="M121" s="581"/>
      <c r="N121" s="581"/>
      <c r="O121" s="581"/>
      <c r="P121" s="588"/>
      <c r="Q121" s="588"/>
      <c r="R121" s="588"/>
      <c r="S121" s="588"/>
      <c r="T121" s="588"/>
      <c r="U121" s="588"/>
      <c r="V121" s="588"/>
      <c r="W121" s="588"/>
      <c r="X121" s="581"/>
      <c r="Y121" s="581"/>
      <c r="Z121" s="581"/>
      <c r="AA121" s="581"/>
      <c r="AB121" s="581"/>
      <c r="AC121" s="581"/>
      <c r="AD121" s="581"/>
      <c r="AE121" s="581"/>
      <c r="AF121" s="581"/>
      <c r="AG121" s="581"/>
      <c r="AH121" s="581"/>
      <c r="AI121" s="581"/>
      <c r="AJ121" s="581"/>
      <c r="AK121" s="581"/>
      <c r="AL121" s="581"/>
      <c r="AM121" s="581"/>
      <c r="AN121" s="581"/>
      <c r="AO121" s="581"/>
      <c r="AP121" s="581"/>
      <c r="AQ121" s="581"/>
      <c r="AR121" s="581"/>
      <c r="AS121" s="581"/>
      <c r="AT121" s="581"/>
      <c r="AU121" s="581"/>
      <c r="AV121" s="581"/>
      <c r="AW121" s="581"/>
      <c r="AX121" s="581"/>
      <c r="AY121" s="581"/>
      <c r="AZ121" s="581"/>
      <c r="BA121" s="581"/>
      <c r="BB121" s="581"/>
      <c r="BC121" s="581"/>
      <c r="BD121" s="581"/>
      <c r="BE121" s="581"/>
      <c r="BF121" s="581"/>
      <c r="BG121" s="581"/>
      <c r="BH121" s="414"/>
    </row>
    <row r="122" spans="1:60" s="474" customFormat="1" ht="63.75" customHeight="1" x14ac:dyDescent="0.35">
      <c r="A122" s="485" t="s">
        <v>1210</v>
      </c>
      <c r="B122" s="446">
        <v>0</v>
      </c>
      <c r="C122" s="447"/>
      <c r="D122" s="446">
        <v>1</v>
      </c>
      <c r="E122" s="448">
        <f t="shared" si="11"/>
        <v>0</v>
      </c>
      <c r="F122" s="449"/>
      <c r="G122" s="450">
        <v>1</v>
      </c>
      <c r="H122" s="448">
        <f t="shared" si="12"/>
        <v>0</v>
      </c>
      <c r="I122" s="446">
        <v>0</v>
      </c>
      <c r="J122" s="451">
        <f t="shared" si="13"/>
        <v>0</v>
      </c>
      <c r="K122" s="452"/>
      <c r="L122" s="581"/>
      <c r="M122" s="581"/>
      <c r="N122" s="581"/>
      <c r="O122" s="581"/>
      <c r="P122" s="581"/>
      <c r="Q122" s="581"/>
      <c r="R122" s="581"/>
      <c r="S122" s="581"/>
      <c r="T122" s="581"/>
      <c r="U122" s="581"/>
      <c r="V122" s="581"/>
      <c r="W122" s="581"/>
      <c r="X122" s="588"/>
      <c r="Y122" s="588"/>
      <c r="Z122" s="581"/>
      <c r="AA122" s="581"/>
      <c r="AB122" s="581"/>
      <c r="AC122" s="581"/>
      <c r="AD122" s="581"/>
      <c r="AE122" s="581"/>
      <c r="AF122" s="581"/>
      <c r="AG122" s="581"/>
      <c r="AH122" s="581"/>
      <c r="AI122" s="581"/>
      <c r="AJ122" s="581"/>
      <c r="AK122" s="581"/>
      <c r="AL122" s="581"/>
      <c r="AM122" s="581"/>
      <c r="AN122" s="581"/>
      <c r="AO122" s="581"/>
      <c r="AP122" s="581"/>
      <c r="AQ122" s="581"/>
      <c r="AR122" s="581"/>
      <c r="AS122" s="581"/>
      <c r="AT122" s="581"/>
      <c r="AU122" s="581"/>
      <c r="AV122" s="581"/>
      <c r="AW122" s="581"/>
      <c r="AX122" s="581"/>
      <c r="AY122" s="581"/>
      <c r="AZ122" s="581"/>
      <c r="BA122" s="581"/>
      <c r="BB122" s="581"/>
      <c r="BC122" s="581"/>
      <c r="BD122" s="581"/>
      <c r="BE122" s="581"/>
      <c r="BF122" s="581"/>
      <c r="BG122" s="581"/>
      <c r="BH122" s="414"/>
    </row>
    <row r="123" spans="1:60" s="474" customFormat="1" ht="63.75" customHeight="1" x14ac:dyDescent="0.35">
      <c r="A123" s="485" t="s">
        <v>1257</v>
      </c>
      <c r="B123" s="446">
        <v>0</v>
      </c>
      <c r="C123" s="447"/>
      <c r="D123" s="446">
        <v>1</v>
      </c>
      <c r="E123" s="448">
        <f t="shared" si="11"/>
        <v>0</v>
      </c>
      <c r="F123" s="449"/>
      <c r="G123" s="450">
        <v>1</v>
      </c>
      <c r="H123" s="448">
        <f t="shared" si="12"/>
        <v>0</v>
      </c>
      <c r="I123" s="446">
        <v>0</v>
      </c>
      <c r="J123" s="451">
        <f t="shared" si="13"/>
        <v>0</v>
      </c>
      <c r="K123" s="452"/>
      <c r="L123" s="581"/>
      <c r="M123" s="581"/>
      <c r="N123" s="581"/>
      <c r="O123" s="581"/>
      <c r="P123" s="581"/>
      <c r="Q123" s="581"/>
      <c r="R123" s="581"/>
      <c r="S123" s="581"/>
      <c r="T123" s="581"/>
      <c r="U123" s="581"/>
      <c r="V123" s="581"/>
      <c r="W123" s="581"/>
      <c r="X123" s="581"/>
      <c r="Y123" s="581"/>
      <c r="Z123" s="588"/>
      <c r="AA123" s="588"/>
      <c r="AB123" s="588"/>
      <c r="AC123" s="588"/>
      <c r="AD123" s="588"/>
      <c r="AE123" s="588"/>
      <c r="AF123" s="588"/>
      <c r="AG123" s="588"/>
      <c r="AH123" s="588"/>
      <c r="AI123" s="588"/>
      <c r="AJ123" s="588"/>
      <c r="AK123" s="588"/>
      <c r="AL123" s="588"/>
      <c r="AM123" s="588"/>
      <c r="AN123" s="588"/>
      <c r="AO123" s="588"/>
      <c r="AP123" s="588"/>
      <c r="AQ123" s="588"/>
      <c r="AR123" s="588"/>
      <c r="AS123" s="588"/>
      <c r="AT123" s="588"/>
      <c r="AU123" s="588"/>
      <c r="AV123" s="588"/>
      <c r="AW123" s="588"/>
      <c r="AX123" s="588"/>
      <c r="AY123" s="588"/>
      <c r="AZ123" s="588"/>
      <c r="BA123" s="581"/>
      <c r="BB123" s="581"/>
      <c r="BC123" s="581"/>
      <c r="BD123" s="581"/>
      <c r="BE123" s="581"/>
      <c r="BF123" s="581"/>
      <c r="BG123" s="581"/>
      <c r="BH123" s="414"/>
    </row>
    <row r="124" spans="1:60" s="474" customFormat="1" ht="63.75" customHeight="1" x14ac:dyDescent="0.35">
      <c r="A124" s="445" t="s">
        <v>1258</v>
      </c>
      <c r="B124" s="446">
        <v>0</v>
      </c>
      <c r="C124" s="447"/>
      <c r="D124" s="446">
        <v>1</v>
      </c>
      <c r="E124" s="448">
        <f t="shared" si="11"/>
        <v>0</v>
      </c>
      <c r="F124" s="449"/>
      <c r="G124" s="450">
        <v>1</v>
      </c>
      <c r="H124" s="448">
        <f t="shared" si="12"/>
        <v>0</v>
      </c>
      <c r="I124" s="446">
        <v>0</v>
      </c>
      <c r="J124" s="451">
        <f t="shared" si="13"/>
        <v>0</v>
      </c>
      <c r="K124" s="452"/>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1"/>
      <c r="AL124" s="581"/>
      <c r="AM124" s="581"/>
      <c r="AN124" s="581"/>
      <c r="AO124" s="581"/>
      <c r="AP124" s="581"/>
      <c r="AQ124" s="581"/>
      <c r="AR124" s="581"/>
      <c r="AS124" s="581"/>
      <c r="AT124" s="581"/>
      <c r="AU124" s="581"/>
      <c r="AV124" s="581"/>
      <c r="AW124" s="581"/>
      <c r="AX124" s="581"/>
      <c r="AY124" s="581"/>
      <c r="AZ124" s="581"/>
      <c r="BA124" s="588"/>
      <c r="BB124" s="588"/>
      <c r="BC124" s="588"/>
      <c r="BD124" s="588"/>
      <c r="BE124" s="581"/>
      <c r="BF124" s="581"/>
      <c r="BG124" s="581"/>
      <c r="BH124" s="414"/>
    </row>
    <row r="125" spans="1:60" s="550" customFormat="1" ht="37.5" x14ac:dyDescent="0.35">
      <c r="A125" s="485" t="s">
        <v>1214</v>
      </c>
      <c r="B125" s="446">
        <v>77744.100000000006</v>
      </c>
      <c r="C125" s="447"/>
      <c r="D125" s="446">
        <v>1</v>
      </c>
      <c r="E125" s="448">
        <f t="shared" si="11"/>
        <v>77744.100000000006</v>
      </c>
      <c r="F125" s="449"/>
      <c r="G125" s="450">
        <v>1</v>
      </c>
      <c r="H125" s="448">
        <f>SUM(E125*G125)</f>
        <v>77744.100000000006</v>
      </c>
      <c r="I125" s="446">
        <v>0</v>
      </c>
      <c r="J125" s="451">
        <f t="shared" si="13"/>
        <v>77744.100000000006</v>
      </c>
      <c r="K125" s="443"/>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89"/>
      <c r="AL125" s="589"/>
      <c r="AM125" s="589"/>
      <c r="AN125" s="589"/>
      <c r="AO125" s="589"/>
      <c r="AP125" s="589"/>
      <c r="AQ125" s="589"/>
      <c r="AR125" s="589"/>
      <c r="AS125" s="589"/>
      <c r="AT125" s="589"/>
      <c r="AU125" s="589"/>
      <c r="AV125" s="589"/>
      <c r="AW125" s="589"/>
      <c r="AX125" s="589"/>
      <c r="AY125" s="589"/>
      <c r="AZ125" s="589"/>
      <c r="BA125" s="589"/>
      <c r="BB125" s="589"/>
      <c r="BC125" s="589"/>
      <c r="BD125" s="589"/>
      <c r="BE125" s="590"/>
      <c r="BF125" s="590"/>
      <c r="BG125" s="590"/>
      <c r="BH125" s="414">
        <v>1</v>
      </c>
    </row>
    <row r="126" spans="1:60" s="474" customFormat="1" ht="12.75" customHeight="1" x14ac:dyDescent="0.35">
      <c r="A126" s="464" t="s">
        <v>1271</v>
      </c>
      <c r="B126" s="554"/>
      <c r="C126" s="554"/>
      <c r="D126" s="554"/>
      <c r="E126" s="554"/>
      <c r="F126" s="554"/>
      <c r="G126" s="554"/>
      <c r="H126" s="555">
        <f>SUM(H119:H125)</f>
        <v>77744.100000000006</v>
      </c>
      <c r="I126" s="555">
        <f>SUM(I119:I125)</f>
        <v>0</v>
      </c>
      <c r="J126" s="555">
        <f>SUM(H126-I126)</f>
        <v>77744.100000000006</v>
      </c>
      <c r="K126" s="452"/>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1"/>
      <c r="AY126" s="581"/>
      <c r="AZ126" s="581"/>
      <c r="BA126" s="581"/>
      <c r="BB126" s="581"/>
      <c r="BC126" s="581"/>
      <c r="BD126" s="581"/>
      <c r="BE126" s="581"/>
      <c r="BF126" s="581"/>
      <c r="BG126" s="581"/>
      <c r="BH126" s="414">
        <v>1</v>
      </c>
    </row>
    <row r="127" spans="1:60" s="474" customFormat="1" ht="12.75" customHeight="1" x14ac:dyDescent="0.35">
      <c r="A127" s="556" t="s">
        <v>1272</v>
      </c>
      <c r="B127" s="557"/>
      <c r="C127" s="557"/>
      <c r="D127" s="557"/>
      <c r="E127" s="557"/>
      <c r="F127" s="557"/>
      <c r="G127" s="557"/>
      <c r="H127" s="558">
        <f>SUM(H126)</f>
        <v>77744.100000000006</v>
      </c>
      <c r="I127" s="558">
        <f>SUM(I126)</f>
        <v>0</v>
      </c>
      <c r="J127" s="558">
        <f>J126</f>
        <v>77744.100000000006</v>
      </c>
      <c r="K127" s="559"/>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1"/>
      <c r="AY127" s="581"/>
      <c r="AZ127" s="581"/>
      <c r="BA127" s="581"/>
      <c r="BB127" s="581"/>
      <c r="BC127" s="581"/>
      <c r="BD127" s="581"/>
      <c r="BE127" s="581"/>
      <c r="BF127" s="581"/>
      <c r="BG127" s="581"/>
      <c r="BH127" s="414">
        <v>1</v>
      </c>
    </row>
    <row r="128" spans="1:60" s="547" customFormat="1" ht="12.75" customHeight="1" x14ac:dyDescent="0.35">
      <c r="A128" s="560" t="s">
        <v>1273</v>
      </c>
      <c r="B128" s="545"/>
      <c r="C128" s="546"/>
      <c r="D128" s="545"/>
      <c r="E128" s="545"/>
      <c r="F128" s="583"/>
      <c r="G128" s="584"/>
      <c r="H128" s="545"/>
      <c r="I128" s="545"/>
      <c r="J128" s="585"/>
      <c r="K128" s="452"/>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7"/>
      <c r="AY128" s="587"/>
      <c r="AZ128" s="587"/>
      <c r="BA128" s="587"/>
      <c r="BB128" s="587"/>
      <c r="BC128" s="587"/>
      <c r="BD128" s="587"/>
      <c r="BE128" s="587"/>
      <c r="BF128" s="587"/>
      <c r="BG128" s="587"/>
      <c r="BH128" s="414">
        <v>1</v>
      </c>
    </row>
    <row r="129" spans="1:60" ht="12.75" customHeight="1" x14ac:dyDescent="0.35">
      <c r="A129" s="476" t="s">
        <v>1274</v>
      </c>
      <c r="B129" s="438"/>
      <c r="C129" s="439"/>
      <c r="D129" s="438"/>
      <c r="E129" s="438"/>
      <c r="F129" s="440"/>
      <c r="G129" s="441"/>
      <c r="H129" s="438"/>
      <c r="I129" s="438"/>
      <c r="J129" s="442"/>
      <c r="K129" s="452"/>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4"/>
      <c r="AY129" s="434"/>
      <c r="AZ129" s="434"/>
      <c r="BA129" s="434"/>
      <c r="BB129" s="434"/>
      <c r="BC129" s="434"/>
      <c r="BD129" s="434"/>
      <c r="BE129" s="434"/>
      <c r="BF129" s="434"/>
      <c r="BG129" s="434"/>
      <c r="BH129" s="414">
        <v>1</v>
      </c>
    </row>
    <row r="130" spans="1:60" s="474" customFormat="1" ht="63.75" customHeight="1" x14ac:dyDescent="0.35">
      <c r="A130" s="445" t="s">
        <v>1275</v>
      </c>
      <c r="B130" s="446">
        <v>0</v>
      </c>
      <c r="C130" s="447"/>
      <c r="D130" s="446">
        <v>1</v>
      </c>
      <c r="E130" s="448">
        <f>SUM(B130*D130)</f>
        <v>0</v>
      </c>
      <c r="F130" s="449" t="s">
        <v>1236</v>
      </c>
      <c r="G130" s="450">
        <v>1</v>
      </c>
      <c r="H130" s="448">
        <f>SUM(E130*G130)</f>
        <v>0</v>
      </c>
      <c r="I130" s="446">
        <v>0</v>
      </c>
      <c r="J130" s="451">
        <f>H130-I130</f>
        <v>0</v>
      </c>
      <c r="K130" s="452"/>
      <c r="L130" s="588"/>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1"/>
      <c r="AY130" s="581"/>
      <c r="AZ130" s="581"/>
      <c r="BA130" s="581"/>
      <c r="BB130" s="581"/>
      <c r="BC130" s="581"/>
      <c r="BD130" s="581"/>
      <c r="BE130" s="581"/>
      <c r="BF130" s="581"/>
      <c r="BG130" s="581"/>
      <c r="BH130" s="414">
        <v>1</v>
      </c>
    </row>
    <row r="131" spans="1:60" s="474" customFormat="1" ht="63.75" customHeight="1" x14ac:dyDescent="0.35">
      <c r="A131" s="445" t="s">
        <v>1148</v>
      </c>
      <c r="B131" s="446">
        <v>0</v>
      </c>
      <c r="C131" s="447"/>
      <c r="D131" s="446">
        <v>1</v>
      </c>
      <c r="E131" s="448">
        <f t="shared" ref="E131:E135" si="14">SUM(B131*D131)</f>
        <v>0</v>
      </c>
      <c r="F131" s="449"/>
      <c r="G131" s="450">
        <v>1</v>
      </c>
      <c r="H131" s="448">
        <f t="shared" ref="H131:H135" si="15">SUM(E131*G131)</f>
        <v>0</v>
      </c>
      <c r="I131" s="446">
        <v>0</v>
      </c>
      <c r="J131" s="451">
        <f t="shared" ref="J131:J135" si="16">H131-I131</f>
        <v>0</v>
      </c>
      <c r="K131" s="452"/>
      <c r="L131" s="588"/>
      <c r="M131" s="588"/>
      <c r="N131" s="588"/>
      <c r="O131" s="588"/>
      <c r="P131" s="588"/>
      <c r="Q131" s="588"/>
      <c r="R131" s="588"/>
      <c r="S131" s="588"/>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1"/>
      <c r="AY131" s="581"/>
      <c r="AZ131" s="581"/>
      <c r="BA131" s="581"/>
      <c r="BB131" s="581"/>
      <c r="BC131" s="581"/>
      <c r="BD131" s="581"/>
      <c r="BE131" s="581"/>
      <c r="BF131" s="581"/>
      <c r="BG131" s="581"/>
      <c r="BH131" s="414"/>
    </row>
    <row r="132" spans="1:60" s="474" customFormat="1" ht="63.75" customHeight="1" x14ac:dyDescent="0.35">
      <c r="A132" s="485" t="s">
        <v>1210</v>
      </c>
      <c r="B132" s="446">
        <v>0</v>
      </c>
      <c r="C132" s="447"/>
      <c r="D132" s="446">
        <v>1</v>
      </c>
      <c r="E132" s="448">
        <f t="shared" si="14"/>
        <v>0</v>
      </c>
      <c r="F132" s="449"/>
      <c r="G132" s="450">
        <v>1</v>
      </c>
      <c r="H132" s="448">
        <f t="shared" si="15"/>
        <v>0</v>
      </c>
      <c r="I132" s="446">
        <v>0</v>
      </c>
      <c r="J132" s="451">
        <f t="shared" si="16"/>
        <v>0</v>
      </c>
      <c r="K132" s="452"/>
      <c r="L132" s="581"/>
      <c r="M132" s="581"/>
      <c r="N132" s="581"/>
      <c r="O132" s="581"/>
      <c r="P132" s="581"/>
      <c r="Q132" s="581"/>
      <c r="R132" s="581"/>
      <c r="S132" s="581"/>
      <c r="T132" s="588"/>
      <c r="U132" s="588"/>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1"/>
      <c r="AY132" s="581"/>
      <c r="AZ132" s="581"/>
      <c r="BA132" s="581"/>
      <c r="BB132" s="581"/>
      <c r="BC132" s="581"/>
      <c r="BD132" s="581"/>
      <c r="BE132" s="581"/>
      <c r="BF132" s="581"/>
      <c r="BG132" s="581"/>
      <c r="BH132" s="414"/>
    </row>
    <row r="133" spans="1:60" s="474" customFormat="1" ht="63.75" customHeight="1" x14ac:dyDescent="0.35">
      <c r="A133" s="485" t="s">
        <v>1257</v>
      </c>
      <c r="B133" s="446">
        <v>0</v>
      </c>
      <c r="C133" s="447"/>
      <c r="D133" s="446">
        <v>1</v>
      </c>
      <c r="E133" s="448">
        <f t="shared" si="14"/>
        <v>0</v>
      </c>
      <c r="F133" s="449"/>
      <c r="G133" s="450">
        <v>1</v>
      </c>
      <c r="H133" s="448">
        <f t="shared" si="15"/>
        <v>0</v>
      </c>
      <c r="I133" s="446">
        <v>0</v>
      </c>
      <c r="J133" s="451">
        <f t="shared" si="16"/>
        <v>0</v>
      </c>
      <c r="K133" s="452"/>
      <c r="L133" s="581"/>
      <c r="M133" s="581"/>
      <c r="N133" s="581"/>
      <c r="O133" s="581"/>
      <c r="P133" s="581"/>
      <c r="Q133" s="581"/>
      <c r="R133" s="581"/>
      <c r="S133" s="581"/>
      <c r="T133" s="581"/>
      <c r="U133" s="581"/>
      <c r="V133" s="588"/>
      <c r="W133" s="588"/>
      <c r="X133" s="588"/>
      <c r="Y133" s="588"/>
      <c r="Z133" s="588"/>
      <c r="AA133" s="588"/>
      <c r="AB133" s="588"/>
      <c r="AC133" s="588"/>
      <c r="AD133" s="588"/>
      <c r="AE133" s="588"/>
      <c r="AF133" s="588"/>
      <c r="AG133" s="588"/>
      <c r="AH133" s="581"/>
      <c r="AI133" s="581"/>
      <c r="AJ133" s="581"/>
      <c r="AK133" s="581"/>
      <c r="AL133" s="581"/>
      <c r="AM133" s="581"/>
      <c r="AN133" s="581"/>
      <c r="AO133" s="581"/>
      <c r="AP133" s="581"/>
      <c r="AQ133" s="581"/>
      <c r="AR133" s="581"/>
      <c r="AS133" s="581"/>
      <c r="AT133" s="581"/>
      <c r="AU133" s="581"/>
      <c r="AV133" s="581"/>
      <c r="AW133" s="581"/>
      <c r="AX133" s="581"/>
      <c r="AY133" s="581"/>
      <c r="AZ133" s="581"/>
      <c r="BA133" s="581"/>
      <c r="BB133" s="581"/>
      <c r="BC133" s="581"/>
      <c r="BD133" s="581"/>
      <c r="BE133" s="581"/>
      <c r="BF133" s="581"/>
      <c r="BG133" s="581"/>
      <c r="BH133" s="414"/>
    </row>
    <row r="134" spans="1:60" s="474" customFormat="1" ht="63.75" customHeight="1" x14ac:dyDescent="0.35">
      <c r="A134" s="445" t="s">
        <v>1258</v>
      </c>
      <c r="B134" s="446">
        <v>0</v>
      </c>
      <c r="C134" s="447"/>
      <c r="D134" s="446">
        <v>1</v>
      </c>
      <c r="E134" s="448">
        <f t="shared" si="14"/>
        <v>0</v>
      </c>
      <c r="F134" s="449"/>
      <c r="G134" s="450">
        <v>1</v>
      </c>
      <c r="H134" s="448">
        <f t="shared" si="15"/>
        <v>0</v>
      </c>
      <c r="I134" s="446">
        <v>0</v>
      </c>
      <c r="J134" s="451">
        <f t="shared" si="16"/>
        <v>0</v>
      </c>
      <c r="K134" s="452"/>
      <c r="L134" s="581"/>
      <c r="M134" s="581"/>
      <c r="N134" s="581"/>
      <c r="O134" s="581"/>
      <c r="P134" s="581"/>
      <c r="Q134" s="581"/>
      <c r="R134" s="581"/>
      <c r="S134" s="581"/>
      <c r="T134" s="581"/>
      <c r="U134" s="581"/>
      <c r="V134" s="581"/>
      <c r="W134" s="581"/>
      <c r="X134" s="581"/>
      <c r="Y134" s="581"/>
      <c r="Z134" s="581"/>
      <c r="AA134" s="581"/>
      <c r="AB134" s="581"/>
      <c r="AC134" s="581"/>
      <c r="AD134" s="581"/>
      <c r="AE134" s="581"/>
      <c r="AF134" s="581"/>
      <c r="AG134" s="581"/>
      <c r="AH134" s="588"/>
      <c r="AI134" s="588"/>
      <c r="AJ134" s="588"/>
      <c r="AK134" s="581"/>
      <c r="AL134" s="581"/>
      <c r="AM134" s="581"/>
      <c r="AN134" s="581"/>
      <c r="AO134" s="581"/>
      <c r="AP134" s="581"/>
      <c r="AQ134" s="581"/>
      <c r="AR134" s="581"/>
      <c r="AS134" s="581"/>
      <c r="AT134" s="581"/>
      <c r="AU134" s="581"/>
      <c r="AV134" s="581"/>
      <c r="AW134" s="581"/>
      <c r="AX134" s="581"/>
      <c r="AY134" s="581"/>
      <c r="AZ134" s="581"/>
      <c r="BA134" s="581"/>
      <c r="BB134" s="581"/>
      <c r="BC134" s="581"/>
      <c r="BD134" s="581"/>
      <c r="BE134" s="581"/>
      <c r="BF134" s="581"/>
      <c r="BG134" s="581"/>
      <c r="BH134" s="414"/>
    </row>
    <row r="135" spans="1:60" s="474" customFormat="1" ht="63.75" customHeight="1" x14ac:dyDescent="0.35">
      <c r="A135" s="485" t="s">
        <v>1214</v>
      </c>
      <c r="B135" s="446">
        <v>70000</v>
      </c>
      <c r="C135" s="447"/>
      <c r="D135" s="446">
        <v>1</v>
      </c>
      <c r="E135" s="448">
        <f t="shared" si="14"/>
        <v>70000</v>
      </c>
      <c r="F135" s="449"/>
      <c r="G135" s="450">
        <v>1</v>
      </c>
      <c r="H135" s="448">
        <f t="shared" si="15"/>
        <v>70000</v>
      </c>
      <c r="I135" s="446">
        <v>0</v>
      </c>
      <c r="J135" s="451">
        <f t="shared" si="16"/>
        <v>70000</v>
      </c>
      <c r="K135" s="452"/>
      <c r="L135" s="581"/>
      <c r="M135" s="581"/>
      <c r="N135" s="581"/>
      <c r="O135" s="581"/>
      <c r="P135" s="581"/>
      <c r="Q135" s="581"/>
      <c r="R135" s="581"/>
      <c r="S135" s="581"/>
      <c r="T135" s="581"/>
      <c r="U135" s="581"/>
      <c r="V135" s="581"/>
      <c r="W135" s="581"/>
      <c r="X135" s="581"/>
      <c r="Y135" s="581"/>
      <c r="Z135" s="581"/>
      <c r="AA135" s="581"/>
      <c r="AB135" s="581"/>
      <c r="AC135" s="581"/>
      <c r="AD135" s="581"/>
      <c r="AE135" s="581"/>
      <c r="AF135" s="581"/>
      <c r="AG135" s="581"/>
      <c r="AH135" s="581"/>
      <c r="AI135" s="581"/>
      <c r="AJ135" s="581"/>
      <c r="AK135" s="588"/>
      <c r="AL135" s="588"/>
      <c r="AM135" s="588"/>
      <c r="AN135" s="588"/>
      <c r="AO135" s="581"/>
      <c r="AP135" s="581"/>
      <c r="AQ135" s="581"/>
      <c r="AR135" s="581"/>
      <c r="AS135" s="581"/>
      <c r="AT135" s="581"/>
      <c r="AU135" s="581"/>
      <c r="AV135" s="581"/>
      <c r="AW135" s="581"/>
      <c r="AX135" s="581"/>
      <c r="AY135" s="581"/>
      <c r="AZ135" s="581"/>
      <c r="BA135" s="581"/>
      <c r="BB135" s="581"/>
      <c r="BC135" s="581"/>
      <c r="BD135" s="581"/>
      <c r="BE135" s="581"/>
      <c r="BF135" s="581"/>
      <c r="BG135" s="581"/>
      <c r="BH135" s="414"/>
    </row>
    <row r="136" spans="1:60" s="474" customFormat="1" ht="12.75" customHeight="1" x14ac:dyDescent="0.35">
      <c r="A136" s="464" t="s">
        <v>1276</v>
      </c>
      <c r="B136" s="554"/>
      <c r="C136" s="554"/>
      <c r="D136" s="554"/>
      <c r="E136" s="554"/>
      <c r="F136" s="554"/>
      <c r="G136" s="554"/>
      <c r="H136" s="555">
        <f>SUM(H130:H135)</f>
        <v>70000</v>
      </c>
      <c r="I136" s="555">
        <f>SUM(I130:I135)</f>
        <v>0</v>
      </c>
      <c r="J136" s="555">
        <f>SUM(H136-I136)</f>
        <v>70000</v>
      </c>
      <c r="K136" s="452"/>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1"/>
      <c r="AL136" s="581"/>
      <c r="AM136" s="581"/>
      <c r="AN136" s="581"/>
      <c r="AO136" s="581"/>
      <c r="AP136" s="581"/>
      <c r="AQ136" s="581"/>
      <c r="AR136" s="581"/>
      <c r="AS136" s="581"/>
      <c r="AT136" s="581"/>
      <c r="AU136" s="581"/>
      <c r="AV136" s="581"/>
      <c r="AW136" s="581"/>
      <c r="AX136" s="581"/>
      <c r="AY136" s="581"/>
      <c r="AZ136" s="581"/>
      <c r="BA136" s="581"/>
      <c r="BB136" s="581"/>
      <c r="BC136" s="581"/>
      <c r="BD136" s="581"/>
      <c r="BE136" s="581"/>
      <c r="BF136" s="581"/>
      <c r="BG136" s="581"/>
      <c r="BH136" s="414">
        <v>1</v>
      </c>
    </row>
    <row r="137" spans="1:60" s="474" customFormat="1" ht="12.75" customHeight="1" x14ac:dyDescent="0.35">
      <c r="A137" s="556" t="s">
        <v>1277</v>
      </c>
      <c r="B137" s="557"/>
      <c r="C137" s="557"/>
      <c r="D137" s="557"/>
      <c r="E137" s="557"/>
      <c r="F137" s="557"/>
      <c r="G137" s="557"/>
      <c r="H137" s="558">
        <f>SUM(H136)</f>
        <v>70000</v>
      </c>
      <c r="I137" s="558">
        <f>SUM(I136)</f>
        <v>0</v>
      </c>
      <c r="J137" s="558">
        <f>J136</f>
        <v>70000</v>
      </c>
      <c r="K137" s="559"/>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1"/>
      <c r="AL137" s="581"/>
      <c r="AM137" s="581"/>
      <c r="AN137" s="581"/>
      <c r="AO137" s="581"/>
      <c r="AP137" s="581"/>
      <c r="AQ137" s="581"/>
      <c r="AR137" s="581"/>
      <c r="AS137" s="581"/>
      <c r="AT137" s="581"/>
      <c r="AU137" s="581"/>
      <c r="AV137" s="581"/>
      <c r="AW137" s="581"/>
      <c r="AX137" s="581"/>
      <c r="AY137" s="581"/>
      <c r="AZ137" s="581"/>
      <c r="BA137" s="581"/>
      <c r="BB137" s="581"/>
      <c r="BC137" s="581"/>
      <c r="BD137" s="581"/>
      <c r="BE137" s="581"/>
      <c r="BF137" s="581"/>
      <c r="BG137" s="581"/>
      <c r="BH137" s="414">
        <v>1</v>
      </c>
    </row>
    <row r="138" spans="1:60" s="474" customFormat="1" ht="12.75" customHeight="1" thickBot="1" x14ac:dyDescent="0.4">
      <c r="A138" s="591" t="s">
        <v>1194</v>
      </c>
      <c r="B138" s="592"/>
      <c r="C138" s="593"/>
      <c r="D138" s="592"/>
      <c r="E138" s="592"/>
      <c r="F138" s="594"/>
      <c r="G138" s="595"/>
      <c r="H138" s="592">
        <f>H22+H33+H46+H58+H76+H95+H115+H126+H136</f>
        <v>1389467.2600000002</v>
      </c>
      <c r="I138" s="596" t="e">
        <f>I137+I127+I116+I96+I77+I59+I47+I34+I23+#REF!</f>
        <v>#REF!</v>
      </c>
      <c r="J138" s="596">
        <f>J23+J34+J47+J59+J77+J96+J116+J127+J137</f>
        <v>1179467.26</v>
      </c>
      <c r="K138" s="597"/>
      <c r="L138" s="598"/>
      <c r="M138" s="598"/>
      <c r="N138" s="598"/>
      <c r="O138" s="598"/>
      <c r="P138" s="598"/>
      <c r="Q138" s="598"/>
      <c r="R138" s="598"/>
      <c r="S138" s="598"/>
      <c r="T138" s="598"/>
      <c r="U138" s="598"/>
      <c r="V138" s="598"/>
      <c r="W138" s="598"/>
      <c r="X138" s="598"/>
      <c r="Y138" s="598"/>
      <c r="Z138" s="598"/>
      <c r="AA138" s="598"/>
      <c r="AB138" s="598"/>
      <c r="AC138" s="598"/>
      <c r="AD138" s="598"/>
      <c r="AE138" s="598"/>
      <c r="AF138" s="598"/>
      <c r="AG138" s="598"/>
      <c r="AH138" s="598"/>
      <c r="AI138" s="598"/>
      <c r="AJ138" s="598"/>
      <c r="AK138" s="598"/>
      <c r="AL138" s="598"/>
      <c r="AM138" s="598"/>
      <c r="AN138" s="598"/>
      <c r="AO138" s="598"/>
      <c r="AP138" s="598"/>
      <c r="AQ138" s="598"/>
      <c r="AR138" s="598"/>
      <c r="AS138" s="598"/>
      <c r="AT138" s="598"/>
      <c r="AU138" s="598"/>
      <c r="AV138" s="598"/>
      <c r="AW138" s="598"/>
      <c r="AX138" s="598"/>
      <c r="AY138" s="598"/>
      <c r="AZ138" s="598"/>
      <c r="BA138" s="598"/>
      <c r="BB138" s="598"/>
      <c r="BC138" s="598"/>
      <c r="BD138" s="598"/>
      <c r="BE138" s="598"/>
      <c r="BF138" s="598"/>
      <c r="BG138" s="598"/>
      <c r="BH138" s="414">
        <v>1</v>
      </c>
    </row>
    <row r="139" spans="1:60" s="519" customFormat="1" ht="12.75" customHeight="1" thickBot="1" x14ac:dyDescent="0.4">
      <c r="A139" s="512" t="s">
        <v>1195</v>
      </c>
      <c r="B139" s="513"/>
      <c r="C139" s="514"/>
      <c r="D139" s="513"/>
      <c r="E139" s="513"/>
      <c r="F139" s="515"/>
      <c r="G139" s="516"/>
      <c r="H139" s="513"/>
      <c r="I139" s="517"/>
      <c r="J139" s="517">
        <f>0.085*J138</f>
        <v>100254.71710000001</v>
      </c>
      <c r="K139" s="518"/>
      <c r="BH139" s="520"/>
    </row>
    <row r="140" spans="1:60" s="474" customFormat="1" ht="16.5" customHeight="1" thickBot="1" x14ac:dyDescent="0.4">
      <c r="A140" s="599" t="s">
        <v>1196</v>
      </c>
      <c r="B140" s="600"/>
      <c r="C140" s="601"/>
      <c r="D140" s="600"/>
      <c r="E140" s="600"/>
      <c r="F140" s="602"/>
      <c r="G140" s="600"/>
      <c r="H140" s="600">
        <f>H138</f>
        <v>1389467.2600000002</v>
      </c>
      <c r="I140" s="603" t="e">
        <f>I138</f>
        <v>#REF!</v>
      </c>
      <c r="J140" s="603">
        <f>SUM(J138:J139)</f>
        <v>1279721.9771</v>
      </c>
      <c r="K140" s="604"/>
      <c r="L140" s="605"/>
      <c r="M140" s="605"/>
      <c r="N140" s="605"/>
      <c r="O140" s="605"/>
      <c r="P140" s="605"/>
      <c r="Q140" s="605"/>
      <c r="R140" s="605"/>
      <c r="S140" s="605"/>
      <c r="T140" s="605"/>
      <c r="U140" s="605"/>
      <c r="V140" s="605"/>
      <c r="W140" s="605"/>
      <c r="X140" s="605"/>
      <c r="Y140" s="605"/>
      <c r="Z140" s="605"/>
      <c r="AA140" s="605"/>
      <c r="AB140" s="605"/>
      <c r="AC140" s="605"/>
      <c r="AD140" s="605"/>
      <c r="AE140" s="605"/>
      <c r="AF140" s="605"/>
      <c r="AG140" s="605"/>
      <c r="AH140" s="605"/>
      <c r="AI140" s="605"/>
      <c r="AJ140" s="605"/>
      <c r="AK140" s="605"/>
      <c r="AL140" s="605"/>
      <c r="AM140" s="605"/>
      <c r="AN140" s="605"/>
      <c r="AO140" s="605"/>
      <c r="AP140" s="605"/>
      <c r="AQ140" s="605"/>
      <c r="AR140" s="605"/>
      <c r="AS140" s="605"/>
      <c r="AT140" s="605"/>
      <c r="AU140" s="605"/>
      <c r="AV140" s="605"/>
      <c r="AW140" s="605"/>
      <c r="AX140" s="605"/>
      <c r="AY140" s="605"/>
      <c r="AZ140" s="605"/>
      <c r="BA140" s="605"/>
      <c r="BB140" s="605"/>
      <c r="BC140" s="605"/>
      <c r="BD140" s="605"/>
      <c r="BE140" s="605"/>
      <c r="BF140" s="605"/>
      <c r="BG140" s="605"/>
      <c r="BH140" s="414">
        <v>1</v>
      </c>
    </row>
    <row r="141" spans="1:60" ht="30.5" thickBot="1" x14ac:dyDescent="0.4">
      <c r="A141" s="606" t="s">
        <v>1197</v>
      </c>
      <c r="B141" s="607"/>
      <c r="C141" s="608"/>
      <c r="D141" s="607"/>
      <c r="E141" s="607"/>
      <c r="F141" s="609"/>
      <c r="G141" s="610"/>
      <c r="H141" s="611" t="e">
        <f>I140/J140</f>
        <v>#REF!</v>
      </c>
      <c r="I141" s="607"/>
      <c r="J141" s="607"/>
      <c r="K141" s="604"/>
      <c r="L141" s="612"/>
      <c r="M141" s="612"/>
      <c r="N141" s="612"/>
      <c r="O141" s="612"/>
      <c r="P141" s="612"/>
      <c r="Q141" s="612"/>
      <c r="R141" s="612"/>
      <c r="S141" s="612"/>
      <c r="T141" s="612"/>
      <c r="U141" s="612"/>
      <c r="V141" s="612"/>
      <c r="W141" s="612"/>
      <c r="X141" s="612"/>
      <c r="Y141" s="612"/>
      <c r="Z141" s="612"/>
      <c r="AA141" s="612"/>
      <c r="AB141" s="612"/>
      <c r="AC141" s="612"/>
      <c r="AD141" s="612"/>
      <c r="AE141" s="612"/>
      <c r="AF141" s="612"/>
      <c r="AG141" s="612"/>
      <c r="AH141" s="612"/>
      <c r="AI141" s="612"/>
      <c r="AJ141" s="612"/>
      <c r="AK141" s="612"/>
      <c r="AL141" s="612"/>
      <c r="AM141" s="612"/>
      <c r="AN141" s="612"/>
      <c r="AO141" s="612"/>
      <c r="AP141" s="612"/>
      <c r="AQ141" s="612"/>
      <c r="AR141" s="612"/>
      <c r="AS141" s="612"/>
      <c r="AT141" s="612"/>
      <c r="AU141" s="612"/>
      <c r="AV141" s="612"/>
      <c r="AW141" s="612"/>
      <c r="AX141" s="612"/>
      <c r="AY141" s="612"/>
      <c r="AZ141" s="612"/>
      <c r="BA141" s="612"/>
      <c r="BB141" s="612"/>
      <c r="BC141" s="612"/>
      <c r="BD141" s="612"/>
      <c r="BE141" s="612"/>
      <c r="BF141" s="612"/>
      <c r="BG141" s="612"/>
      <c r="BH141" s="414">
        <v>1</v>
      </c>
    </row>
    <row r="142" spans="1:60" x14ac:dyDescent="0.35">
      <c r="BH142" s="414">
        <v>1</v>
      </c>
    </row>
  </sheetData>
  <mergeCells count="19">
    <mergeCell ref="A7:J7"/>
    <mergeCell ref="A1:J1"/>
    <mergeCell ref="A3:J3"/>
    <mergeCell ref="A4:J4"/>
    <mergeCell ref="A5:J5"/>
    <mergeCell ref="A6:J6"/>
    <mergeCell ref="AZ9:BC9"/>
    <mergeCell ref="BD9:BG9"/>
    <mergeCell ref="L9:O9"/>
    <mergeCell ref="P9:S9"/>
    <mergeCell ref="T9:W9"/>
    <mergeCell ref="X9:AA9"/>
    <mergeCell ref="AB9:AE9"/>
    <mergeCell ref="AF9:AI9"/>
    <mergeCell ref="A11:J11"/>
    <mergeCell ref="AJ9:AM9"/>
    <mergeCell ref="AN9:AQ9"/>
    <mergeCell ref="AR9:AU9"/>
    <mergeCell ref="AV9:AY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36</ProjectId>
    <ReportingPeriod xmlns="dc9b7735-1e97-4a24-b7a2-47bf824ab39e" xsi:nil="true"/>
    <WBDocsDocURL xmlns="dc9b7735-1e97-4a24-b7a2-47bf824ab39e">http://wbdocsservices.worldbank.org/services?I4_SERVICE=VC&amp;I4_KEY=TF069013&amp;I4_DOCID=090224b086e6dfa2</WBDocsDocURL>
    <WBDocsDocURLPublicOnly xmlns="dc9b7735-1e97-4a24-b7a2-47bf824ab39e">http://pubdocs.worldbank.org/en/158731562167122507/36-WEB-Jordan-MoPIC-July-2017-July-2018-v6.xlsx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7231A44-7F56-403A-A93D-D73F63DBB989}"/>
</file>

<file path=customXml/itemProps2.xml><?xml version="1.0" encoding="utf-8"?>
<ds:datastoreItem xmlns:ds="http://schemas.openxmlformats.org/officeDocument/2006/customXml" ds:itemID="{0A4E90E4-F3B3-4ACA-A661-AE6BC7B0C7EA}"/>
</file>

<file path=customXml/itemProps3.xml><?xml version="1.0" encoding="utf-8"?>
<ds:datastoreItem xmlns:ds="http://schemas.openxmlformats.org/officeDocument/2006/customXml" ds:itemID="{686EAA5E-EC05-4B90-9306-3F09476E90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Overview</vt:lpstr>
      <vt:lpstr>FinancialData</vt:lpstr>
      <vt:lpstr>Risk Assesment</vt:lpstr>
      <vt:lpstr>Rating</vt:lpstr>
      <vt:lpstr>Project Indicators</vt:lpstr>
      <vt:lpstr>Lessons Learned</vt:lpstr>
      <vt:lpstr>Results Tracker</vt:lpstr>
      <vt:lpstr>Units for Indicators</vt:lpstr>
      <vt:lpstr>Sub-project 1.1 wrokplan(PDRA))</vt:lpstr>
      <vt:lpstr>Sub-project 1.1 workplan(HFDJB)</vt:lpstr>
      <vt:lpstr>Sub-project 1.2 workplan(JVA)</vt:lpstr>
      <vt:lpstr>Sub-project 1.3 workplan(WAJ)</vt:lpstr>
      <vt:lpstr>Sub-project 1.4 workplan(JVA)</vt:lpstr>
      <vt:lpstr>Sub-project 1.5 workplan(JVA)</vt:lpstr>
      <vt:lpstr>Sub-project 1.6 workplan(NCARE)</vt:lpstr>
      <vt:lpstr>Sub-prjct 2.1wrkpln (MoEnv-RSS)</vt:lpstr>
      <vt:lpstr>Sub-prjct 2.2wrkpln (MoEnv-RSS)</vt:lpstr>
      <vt:lpstr>Sub-project 2.3 wrokplan(NCARE)</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2018-10-28T09:31:18Z</cp:lastPrinted>
  <dcterms:created xsi:type="dcterms:W3CDTF">2010-11-30T14:15:01Z</dcterms:created>
  <dcterms:modified xsi:type="dcterms:W3CDTF">2019-07-03T15:01:11Z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09de127e-178e-4421-91d0-be578eedcc6e,5;</vt:lpwstr>
  </property>
</Properties>
</file>